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C9AB7C2-9BB5-416E-9BCC-20D219258C07}" xr6:coauthVersionLast="36" xr6:coauthVersionMax="36" xr10:uidLastSave="{00000000-0000-0000-0000-000000000000}"/>
  <bookViews>
    <workbookView xWindow="0" yWindow="0" windowWidth="20490" windowHeight="6645" firstSheet="2" activeTab="2" xr2:uid="{A4071ED4-36C5-457C-87B0-48D06445CFF7}"/>
  </bookViews>
  <sheets>
    <sheet name="Dados Clínicos - suspeitos" sheetId="1" r:id="rId1"/>
    <sheet name="Dados Clínicos - COVID" sheetId="2" r:id="rId2"/>
    <sheet name="Dados Clínicos - FMD%&lt;3,43" sheetId="3" r:id="rId3"/>
    <sheet name="Dados Clínicos - FMD%&gt;3,43" sheetId="4" r:id="rId4"/>
    <sheet name="Dados Clínicos - FMDmm&lt;0,26" sheetId="5" r:id="rId5"/>
    <sheet name="Dados Clínicos - FMDmm&gt;0,26" sheetId="6" r:id="rId6"/>
    <sheet name="FMD - Suspeitos" sheetId="7" r:id="rId7"/>
    <sheet name="FMD - COVID" sheetId="8" r:id="rId8"/>
    <sheet name="FMD%&lt;3,43" sheetId="9" r:id="rId9"/>
    <sheet name="FMD%&gt;3,43" sheetId="10" r:id="rId10"/>
    <sheet name="FMDmm&lt;0,26" sheetId="11" r:id="rId11"/>
    <sheet name="FMD&gt;0,26" sheetId="12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12" l="1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AC78" i="11"/>
  <c r="Z78" i="11"/>
  <c r="V78" i="11"/>
  <c r="R78" i="11"/>
  <c r="I78" i="11"/>
  <c r="I77" i="11"/>
  <c r="I76" i="11"/>
  <c r="I75" i="11"/>
  <c r="I74" i="11"/>
  <c r="I73" i="11"/>
  <c r="I72" i="11"/>
  <c r="I71" i="11"/>
  <c r="I70" i="11"/>
  <c r="I69" i="11"/>
  <c r="I68" i="11"/>
  <c r="I67" i="11"/>
  <c r="I66" i="11"/>
  <c r="I65" i="11"/>
  <c r="I64" i="11"/>
  <c r="I63" i="11"/>
  <c r="I62" i="11"/>
  <c r="I61" i="11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AC88" i="9"/>
  <c r="Z88" i="9"/>
  <c r="V88" i="9"/>
  <c r="R88" i="9"/>
  <c r="I88" i="9"/>
  <c r="AC87" i="9"/>
  <c r="AB87" i="9"/>
  <c r="Z87" i="9"/>
  <c r="V87" i="9"/>
  <c r="R87" i="9"/>
  <c r="G87" i="9"/>
  <c r="H87" i="9" s="1"/>
  <c r="I87" i="9" s="1"/>
  <c r="D87" i="9"/>
  <c r="AC86" i="9"/>
  <c r="AB86" i="9"/>
  <c r="Z86" i="9"/>
  <c r="V86" i="9"/>
  <c r="R86" i="9"/>
  <c r="H86" i="9"/>
  <c r="I86" i="9" s="1"/>
  <c r="G86" i="9"/>
  <c r="D86" i="9"/>
  <c r="AC85" i="9"/>
  <c r="AB85" i="9"/>
  <c r="Z85" i="9"/>
  <c r="V85" i="9"/>
  <c r="R85" i="9"/>
  <c r="G85" i="9"/>
  <c r="H85" i="9" s="1"/>
  <c r="I85" i="9" s="1"/>
  <c r="D85" i="9"/>
  <c r="AC84" i="9"/>
  <c r="AB84" i="9"/>
  <c r="Z84" i="9"/>
  <c r="V84" i="9"/>
  <c r="R84" i="9"/>
  <c r="G84" i="9"/>
  <c r="H84" i="9" s="1"/>
  <c r="I84" i="9" s="1"/>
  <c r="D84" i="9"/>
  <c r="AC83" i="9"/>
  <c r="AB83" i="9"/>
  <c r="Z83" i="9"/>
  <c r="V83" i="9"/>
  <c r="R83" i="9"/>
  <c r="G83" i="9"/>
  <c r="H83" i="9" s="1"/>
  <c r="I83" i="9" s="1"/>
  <c r="D83" i="9"/>
  <c r="AC82" i="9"/>
  <c r="AB82" i="9"/>
  <c r="Z82" i="9"/>
  <c r="V82" i="9"/>
  <c r="R82" i="9"/>
  <c r="G82" i="9"/>
  <c r="H82" i="9" s="1"/>
  <c r="I82" i="9" s="1"/>
  <c r="D82" i="9"/>
  <c r="AC81" i="9"/>
  <c r="AB81" i="9"/>
  <c r="Z81" i="9"/>
  <c r="V81" i="9"/>
  <c r="R81" i="9"/>
  <c r="G81" i="9"/>
  <c r="H81" i="9" s="1"/>
  <c r="I81" i="9" s="1"/>
  <c r="D81" i="9"/>
  <c r="AC80" i="9"/>
  <c r="AB80" i="9"/>
  <c r="Z80" i="9"/>
  <c r="V80" i="9"/>
  <c r="R80" i="9"/>
  <c r="H80" i="9"/>
  <c r="I80" i="9" s="1"/>
  <c r="G80" i="9"/>
  <c r="D80" i="9"/>
  <c r="AC79" i="9"/>
  <c r="AB79" i="9"/>
  <c r="Z79" i="9"/>
  <c r="V79" i="9"/>
  <c r="R79" i="9"/>
  <c r="G79" i="9"/>
  <c r="H79" i="9" s="1"/>
  <c r="I79" i="9" s="1"/>
  <c r="D79" i="9"/>
  <c r="AC78" i="9"/>
  <c r="AB78" i="9"/>
  <c r="Z78" i="9"/>
  <c r="V78" i="9"/>
  <c r="R78" i="9"/>
  <c r="G78" i="9"/>
  <c r="H78" i="9" s="1"/>
  <c r="I78" i="9" s="1"/>
  <c r="D78" i="9"/>
  <c r="AC77" i="9"/>
  <c r="AB77" i="9"/>
  <c r="Z77" i="9"/>
  <c r="V77" i="9"/>
  <c r="R77" i="9"/>
  <c r="G77" i="9"/>
  <c r="H77" i="9" s="1"/>
  <c r="I77" i="9" s="1"/>
  <c r="D77" i="9"/>
  <c r="AC76" i="9"/>
  <c r="AB76" i="9"/>
  <c r="Z76" i="9"/>
  <c r="V76" i="9"/>
  <c r="R76" i="9"/>
  <c r="G76" i="9"/>
  <c r="H76" i="9" s="1"/>
  <c r="I76" i="9" s="1"/>
  <c r="D76" i="9"/>
  <c r="AC75" i="9"/>
  <c r="AB75" i="9"/>
  <c r="Z75" i="9"/>
  <c r="V75" i="9"/>
  <c r="R75" i="9"/>
  <c r="G75" i="9"/>
  <c r="H75" i="9" s="1"/>
  <c r="I75" i="9" s="1"/>
  <c r="D75" i="9"/>
  <c r="AC74" i="9"/>
  <c r="AB74" i="9"/>
  <c r="Z74" i="9"/>
  <c r="V74" i="9"/>
  <c r="R74" i="9"/>
  <c r="G74" i="9"/>
  <c r="H74" i="9" s="1"/>
  <c r="I74" i="9" s="1"/>
  <c r="D74" i="9"/>
  <c r="AC73" i="9"/>
  <c r="AB73" i="9"/>
  <c r="Z73" i="9"/>
  <c r="V73" i="9"/>
  <c r="R73" i="9"/>
  <c r="G73" i="9"/>
  <c r="H73" i="9" s="1"/>
  <c r="I73" i="9" s="1"/>
  <c r="D73" i="9"/>
  <c r="AC72" i="9"/>
  <c r="AB72" i="9"/>
  <c r="Z72" i="9"/>
  <c r="V72" i="9"/>
  <c r="R72" i="9"/>
  <c r="G72" i="9"/>
  <c r="H72" i="9" s="1"/>
  <c r="I72" i="9" s="1"/>
  <c r="D72" i="9"/>
  <c r="AC71" i="9"/>
  <c r="AB71" i="9"/>
  <c r="Z71" i="9"/>
  <c r="V71" i="9"/>
  <c r="R71" i="9"/>
  <c r="G71" i="9"/>
  <c r="H71" i="9" s="1"/>
  <c r="I71" i="9" s="1"/>
  <c r="D71" i="9"/>
  <c r="AC70" i="9"/>
  <c r="AB70" i="9"/>
  <c r="Z70" i="9"/>
  <c r="V70" i="9"/>
  <c r="R70" i="9"/>
  <c r="G70" i="9"/>
  <c r="H70" i="9" s="1"/>
  <c r="I70" i="9" s="1"/>
  <c r="D70" i="9"/>
  <c r="AC69" i="9"/>
  <c r="AB69" i="9"/>
  <c r="Z69" i="9"/>
  <c r="V69" i="9"/>
  <c r="R69" i="9"/>
  <c r="G69" i="9"/>
  <c r="H69" i="9" s="1"/>
  <c r="I69" i="9" s="1"/>
  <c r="D69" i="9"/>
  <c r="AC68" i="9"/>
  <c r="AB68" i="9"/>
  <c r="Z68" i="9"/>
  <c r="V68" i="9"/>
  <c r="R68" i="9"/>
  <c r="G68" i="9"/>
  <c r="H68" i="9" s="1"/>
  <c r="I68" i="9" s="1"/>
  <c r="D68" i="9"/>
  <c r="AC67" i="9"/>
  <c r="AB67" i="9"/>
  <c r="Z67" i="9"/>
  <c r="V67" i="9"/>
  <c r="R67" i="9"/>
  <c r="H67" i="9"/>
  <c r="I67" i="9" s="1"/>
  <c r="G67" i="9"/>
  <c r="D67" i="9"/>
  <c r="AC66" i="9"/>
  <c r="AB66" i="9"/>
  <c r="Z66" i="9"/>
  <c r="V66" i="9"/>
  <c r="R66" i="9"/>
  <c r="G66" i="9"/>
  <c r="H66" i="9" s="1"/>
  <c r="I66" i="9" s="1"/>
  <c r="D66" i="9"/>
  <c r="AC65" i="9"/>
  <c r="AB65" i="9"/>
  <c r="Z65" i="9"/>
  <c r="V65" i="9"/>
  <c r="R65" i="9"/>
  <c r="G65" i="9"/>
  <c r="H65" i="9" s="1"/>
  <c r="I65" i="9" s="1"/>
  <c r="D65" i="9"/>
  <c r="AC64" i="9"/>
  <c r="AB64" i="9"/>
  <c r="Z64" i="9"/>
  <c r="V64" i="9"/>
  <c r="R64" i="9"/>
  <c r="G64" i="9"/>
  <c r="H64" i="9" s="1"/>
  <c r="I64" i="9" s="1"/>
  <c r="D64" i="9"/>
  <c r="AC63" i="9"/>
  <c r="AB63" i="9"/>
  <c r="Z63" i="9"/>
  <c r="V63" i="9"/>
  <c r="R63" i="9"/>
  <c r="G63" i="9"/>
  <c r="H63" i="9" s="1"/>
  <c r="I63" i="9" s="1"/>
  <c r="D63" i="9"/>
  <c r="AC62" i="9"/>
  <c r="AB62" i="9"/>
  <c r="Z62" i="9"/>
  <c r="V62" i="9"/>
  <c r="R62" i="9"/>
  <c r="G62" i="9"/>
  <c r="H62" i="9" s="1"/>
  <c r="I62" i="9" s="1"/>
  <c r="D62" i="9"/>
  <c r="AC61" i="9"/>
  <c r="AB61" i="9"/>
  <c r="Z61" i="9"/>
  <c r="V61" i="9"/>
  <c r="R61" i="9"/>
  <c r="G61" i="9"/>
  <c r="H61" i="9" s="1"/>
  <c r="I61" i="9" s="1"/>
  <c r="D61" i="9"/>
  <c r="AC60" i="9"/>
  <c r="AB60" i="9"/>
  <c r="Z60" i="9"/>
  <c r="V60" i="9"/>
  <c r="R60" i="9"/>
  <c r="G60" i="9"/>
  <c r="H60" i="9" s="1"/>
  <c r="I60" i="9" s="1"/>
  <c r="D60" i="9"/>
  <c r="AC59" i="9"/>
  <c r="AB59" i="9"/>
  <c r="Z59" i="9"/>
  <c r="V59" i="9"/>
  <c r="R59" i="9"/>
  <c r="G59" i="9"/>
  <c r="H59" i="9" s="1"/>
  <c r="I59" i="9" s="1"/>
  <c r="D59" i="9"/>
  <c r="AC58" i="9"/>
  <c r="AB58" i="9"/>
  <c r="Z58" i="9"/>
  <c r="V58" i="9"/>
  <c r="R58" i="9"/>
  <c r="G58" i="9"/>
  <c r="H58" i="9" s="1"/>
  <c r="I58" i="9" s="1"/>
  <c r="D58" i="9"/>
  <c r="AC57" i="9"/>
  <c r="AB57" i="9"/>
  <c r="Z57" i="9"/>
  <c r="V57" i="9"/>
  <c r="R57" i="9"/>
  <c r="G57" i="9"/>
  <c r="H57" i="9" s="1"/>
  <c r="I57" i="9" s="1"/>
  <c r="D57" i="9"/>
  <c r="AC56" i="9"/>
  <c r="AB56" i="9"/>
  <c r="Z56" i="9"/>
  <c r="V56" i="9"/>
  <c r="R56" i="9"/>
  <c r="G56" i="9"/>
  <c r="H56" i="9" s="1"/>
  <c r="I56" i="9" s="1"/>
  <c r="D56" i="9"/>
  <c r="AC55" i="9"/>
  <c r="AB55" i="9"/>
  <c r="Z55" i="9"/>
  <c r="V55" i="9"/>
  <c r="R55" i="9"/>
  <c r="G55" i="9"/>
  <c r="H55" i="9" s="1"/>
  <c r="I55" i="9" s="1"/>
  <c r="D55" i="9"/>
  <c r="AC54" i="9"/>
  <c r="AB54" i="9"/>
  <c r="Z54" i="9"/>
  <c r="V54" i="9"/>
  <c r="R54" i="9"/>
  <c r="G54" i="9"/>
  <c r="H54" i="9" s="1"/>
  <c r="I54" i="9" s="1"/>
  <c r="D54" i="9"/>
  <c r="AC53" i="9"/>
  <c r="AB53" i="9"/>
  <c r="Z53" i="9"/>
  <c r="V53" i="9"/>
  <c r="R53" i="9"/>
  <c r="G53" i="9"/>
  <c r="H53" i="9" s="1"/>
  <c r="I53" i="9" s="1"/>
  <c r="D53" i="9"/>
  <c r="AC52" i="9"/>
  <c r="AB52" i="9"/>
  <c r="Z52" i="9"/>
  <c r="V52" i="9"/>
  <c r="R52" i="9"/>
  <c r="G52" i="9"/>
  <c r="H52" i="9" s="1"/>
  <c r="I52" i="9" s="1"/>
  <c r="D52" i="9"/>
  <c r="AC51" i="9"/>
  <c r="AB51" i="9"/>
  <c r="Z51" i="9"/>
  <c r="V51" i="9"/>
  <c r="R51" i="9"/>
  <c r="G51" i="9"/>
  <c r="H51" i="9" s="1"/>
  <c r="I51" i="9" s="1"/>
  <c r="D51" i="9"/>
  <c r="AC50" i="9"/>
  <c r="AB50" i="9"/>
  <c r="Z50" i="9"/>
  <c r="V50" i="9"/>
  <c r="R50" i="9"/>
  <c r="G50" i="9"/>
  <c r="H50" i="9" s="1"/>
  <c r="I50" i="9" s="1"/>
  <c r="D50" i="9"/>
  <c r="AC49" i="9"/>
  <c r="AB49" i="9"/>
  <c r="Z49" i="9"/>
  <c r="V49" i="9"/>
  <c r="R49" i="9"/>
  <c r="G49" i="9"/>
  <c r="H49" i="9" s="1"/>
  <c r="I49" i="9" s="1"/>
  <c r="D49" i="9"/>
  <c r="AC48" i="9"/>
  <c r="AB48" i="9"/>
  <c r="Z48" i="9"/>
  <c r="V48" i="9"/>
  <c r="R48" i="9"/>
  <c r="H48" i="9"/>
  <c r="I48" i="9" s="1"/>
  <c r="G48" i="9"/>
  <c r="D48" i="9"/>
  <c r="AC47" i="9"/>
  <c r="AB47" i="9"/>
  <c r="Z47" i="9"/>
  <c r="V47" i="9"/>
  <c r="R47" i="9"/>
  <c r="G47" i="9"/>
  <c r="H47" i="9" s="1"/>
  <c r="I47" i="9" s="1"/>
  <c r="D47" i="9"/>
  <c r="AC46" i="9"/>
  <c r="AB46" i="9"/>
  <c r="Z46" i="9"/>
  <c r="V46" i="9"/>
  <c r="R46" i="9"/>
  <c r="G46" i="9"/>
  <c r="H46" i="9" s="1"/>
  <c r="I46" i="9" s="1"/>
  <c r="D46" i="9"/>
  <c r="AC45" i="9"/>
  <c r="AB45" i="9"/>
  <c r="Z45" i="9"/>
  <c r="V45" i="9"/>
  <c r="R45" i="9"/>
  <c r="G45" i="9"/>
  <c r="H45" i="9" s="1"/>
  <c r="I45" i="9" s="1"/>
  <c r="D45" i="9"/>
  <c r="AC44" i="9"/>
  <c r="AB44" i="9"/>
  <c r="Z44" i="9"/>
  <c r="V44" i="9"/>
  <c r="R44" i="9"/>
  <c r="G44" i="9"/>
  <c r="H44" i="9" s="1"/>
  <c r="I44" i="9" s="1"/>
  <c r="D44" i="9"/>
  <c r="AC43" i="9"/>
  <c r="AB43" i="9"/>
  <c r="Z43" i="9"/>
  <c r="V43" i="9"/>
  <c r="R43" i="9"/>
  <c r="G43" i="9"/>
  <c r="H43" i="9" s="1"/>
  <c r="I43" i="9" s="1"/>
  <c r="D43" i="9"/>
  <c r="AC42" i="9"/>
  <c r="AB42" i="9"/>
  <c r="Z42" i="9"/>
  <c r="V42" i="9"/>
  <c r="R42" i="9"/>
  <c r="G42" i="9"/>
  <c r="H42" i="9" s="1"/>
  <c r="I42" i="9" s="1"/>
  <c r="D42" i="9"/>
  <c r="AC41" i="9"/>
  <c r="AB41" i="9"/>
  <c r="Z41" i="9"/>
  <c r="V41" i="9"/>
  <c r="R41" i="9"/>
  <c r="G41" i="9"/>
  <c r="H41" i="9" s="1"/>
  <c r="I41" i="9" s="1"/>
  <c r="D41" i="9"/>
  <c r="AB40" i="9"/>
  <c r="Z40" i="9"/>
  <c r="V40" i="9"/>
  <c r="R40" i="9"/>
  <c r="G40" i="9"/>
  <c r="H40" i="9" s="1"/>
  <c r="I40" i="9" s="1"/>
  <c r="D40" i="9"/>
  <c r="AC39" i="9"/>
  <c r="AB39" i="9"/>
  <c r="Z39" i="9"/>
  <c r="V39" i="9"/>
  <c r="R39" i="9"/>
  <c r="G39" i="9"/>
  <c r="H39" i="9" s="1"/>
  <c r="I39" i="9" s="1"/>
  <c r="D39" i="9"/>
  <c r="AC38" i="9"/>
  <c r="V38" i="9"/>
  <c r="R38" i="9"/>
  <c r="G38" i="9"/>
  <c r="H38" i="9" s="1"/>
  <c r="I38" i="9" s="1"/>
  <c r="D38" i="9"/>
  <c r="AC37" i="9"/>
  <c r="AB37" i="9"/>
  <c r="Z37" i="9"/>
  <c r="V37" i="9"/>
  <c r="R37" i="9"/>
  <c r="G37" i="9"/>
  <c r="H37" i="9" s="1"/>
  <c r="I37" i="9" s="1"/>
  <c r="D37" i="9"/>
  <c r="AC36" i="9"/>
  <c r="AB36" i="9"/>
  <c r="Z36" i="9"/>
  <c r="V36" i="9"/>
  <c r="R36" i="9"/>
  <c r="G36" i="9"/>
  <c r="H36" i="9" s="1"/>
  <c r="I36" i="9" s="1"/>
  <c r="D36" i="9"/>
  <c r="AC35" i="9"/>
  <c r="AB35" i="9"/>
  <c r="Z35" i="9"/>
  <c r="V35" i="9"/>
  <c r="R35" i="9"/>
  <c r="G35" i="9"/>
  <c r="H35" i="9" s="1"/>
  <c r="I35" i="9" s="1"/>
  <c r="D35" i="9"/>
  <c r="AC34" i="9"/>
  <c r="AB34" i="9"/>
  <c r="Z34" i="9"/>
  <c r="V34" i="9"/>
  <c r="R34" i="9"/>
  <c r="G34" i="9"/>
  <c r="H34" i="9" s="1"/>
  <c r="I34" i="9" s="1"/>
  <c r="D34" i="9"/>
  <c r="AC33" i="9"/>
  <c r="AB33" i="9"/>
  <c r="Z33" i="9"/>
  <c r="V33" i="9"/>
  <c r="R33" i="9"/>
  <c r="G33" i="9"/>
  <c r="H33" i="9" s="1"/>
  <c r="I33" i="9" s="1"/>
  <c r="D33" i="9"/>
  <c r="AC32" i="9"/>
  <c r="AB32" i="9"/>
  <c r="Z32" i="9"/>
  <c r="V32" i="9"/>
  <c r="R32" i="9"/>
  <c r="G32" i="9"/>
  <c r="H32" i="9" s="1"/>
  <c r="I32" i="9" s="1"/>
  <c r="D32" i="9"/>
  <c r="AC31" i="9"/>
  <c r="AB31" i="9"/>
  <c r="Z31" i="9"/>
  <c r="V31" i="9"/>
  <c r="R31" i="9"/>
  <c r="G31" i="9"/>
  <c r="H31" i="9" s="1"/>
  <c r="I31" i="9" s="1"/>
  <c r="D31" i="9"/>
  <c r="AC30" i="9"/>
  <c r="AB30" i="9"/>
  <c r="Z30" i="9"/>
  <c r="V30" i="9"/>
  <c r="R30" i="9"/>
  <c r="G30" i="9"/>
  <c r="H30" i="9" s="1"/>
  <c r="I30" i="9" s="1"/>
  <c r="D30" i="9"/>
  <c r="AC29" i="9"/>
  <c r="AB29" i="9"/>
  <c r="Z29" i="9"/>
  <c r="V29" i="9"/>
  <c r="R29" i="9"/>
  <c r="G29" i="9"/>
  <c r="H29" i="9" s="1"/>
  <c r="I29" i="9" s="1"/>
  <c r="D29" i="9"/>
  <c r="AC28" i="9"/>
  <c r="AB28" i="9"/>
  <c r="Z28" i="9"/>
  <c r="V28" i="9"/>
  <c r="R28" i="9"/>
  <c r="G28" i="9"/>
  <c r="H28" i="9" s="1"/>
  <c r="I28" i="9" s="1"/>
  <c r="D28" i="9"/>
  <c r="AC27" i="9"/>
  <c r="AB27" i="9"/>
  <c r="Z27" i="9"/>
  <c r="V27" i="9"/>
  <c r="R27" i="9"/>
  <c r="H27" i="9"/>
  <c r="I27" i="9" s="1"/>
  <c r="G27" i="9"/>
  <c r="D27" i="9"/>
  <c r="AC26" i="9"/>
  <c r="AB26" i="9"/>
  <c r="Z26" i="9"/>
  <c r="V26" i="9"/>
  <c r="R26" i="9"/>
  <c r="G26" i="9"/>
  <c r="H26" i="9" s="1"/>
  <c r="I26" i="9" s="1"/>
  <c r="D26" i="9"/>
  <c r="AC25" i="9"/>
  <c r="AB25" i="9"/>
  <c r="Z25" i="9"/>
  <c r="V25" i="9"/>
  <c r="R25" i="9"/>
  <c r="G25" i="9"/>
  <c r="H25" i="9" s="1"/>
  <c r="I25" i="9" s="1"/>
  <c r="D25" i="9"/>
  <c r="AC24" i="9"/>
  <c r="Z24" i="9"/>
  <c r="V24" i="9"/>
  <c r="R24" i="9"/>
  <c r="G24" i="9"/>
  <c r="H24" i="9" s="1"/>
  <c r="I24" i="9" s="1"/>
  <c r="D24" i="9"/>
  <c r="AC23" i="9"/>
  <c r="AB23" i="9"/>
  <c r="Z23" i="9"/>
  <c r="V23" i="9"/>
  <c r="R23" i="9"/>
  <c r="H23" i="9"/>
  <c r="I23" i="9" s="1"/>
  <c r="G23" i="9"/>
  <c r="D23" i="9"/>
  <c r="AC22" i="9"/>
  <c r="AB22" i="9"/>
  <c r="Z22" i="9"/>
  <c r="V22" i="9"/>
  <c r="R22" i="9"/>
  <c r="G22" i="9"/>
  <c r="H22" i="9" s="1"/>
  <c r="I22" i="9" s="1"/>
  <c r="D22" i="9"/>
  <c r="AC21" i="9"/>
  <c r="AB21" i="9"/>
  <c r="Z21" i="9"/>
  <c r="V21" i="9"/>
  <c r="R21" i="9"/>
  <c r="G21" i="9"/>
  <c r="H21" i="9" s="1"/>
  <c r="I21" i="9" s="1"/>
  <c r="D21" i="9"/>
  <c r="AC20" i="9"/>
  <c r="AB20" i="9"/>
  <c r="Z20" i="9"/>
  <c r="V20" i="9"/>
  <c r="R20" i="9"/>
  <c r="G20" i="9"/>
  <c r="H20" i="9" s="1"/>
  <c r="I20" i="9" s="1"/>
  <c r="D20" i="9"/>
  <c r="AC19" i="9"/>
  <c r="AB19" i="9"/>
  <c r="Z19" i="9"/>
  <c r="V19" i="9"/>
  <c r="R19" i="9"/>
  <c r="G19" i="9"/>
  <c r="H19" i="9" s="1"/>
  <c r="I19" i="9" s="1"/>
  <c r="D19" i="9"/>
  <c r="AC18" i="9"/>
  <c r="AB18" i="9"/>
  <c r="Z18" i="9"/>
  <c r="V18" i="9"/>
  <c r="R18" i="9"/>
  <c r="G18" i="9"/>
  <c r="H18" i="9" s="1"/>
  <c r="I18" i="9" s="1"/>
  <c r="D18" i="9"/>
  <c r="AC17" i="9"/>
  <c r="AB17" i="9"/>
  <c r="Z17" i="9"/>
  <c r="V17" i="9"/>
  <c r="R17" i="9"/>
  <c r="G17" i="9"/>
  <c r="H17" i="9" s="1"/>
  <c r="I17" i="9" s="1"/>
  <c r="D17" i="9"/>
  <c r="AC16" i="9"/>
  <c r="AB16" i="9"/>
  <c r="Z16" i="9"/>
  <c r="V16" i="9"/>
  <c r="R16" i="9"/>
  <c r="G16" i="9"/>
  <c r="H16" i="9" s="1"/>
  <c r="I16" i="9" s="1"/>
  <c r="D16" i="9"/>
  <c r="AC15" i="9"/>
  <c r="AB15" i="9"/>
  <c r="Z15" i="9"/>
  <c r="V15" i="9"/>
  <c r="R15" i="9"/>
  <c r="G15" i="9"/>
  <c r="H15" i="9" s="1"/>
  <c r="I15" i="9" s="1"/>
  <c r="D15" i="9"/>
  <c r="AC14" i="9"/>
  <c r="AB14" i="9"/>
  <c r="Z14" i="9"/>
  <c r="V14" i="9"/>
  <c r="R14" i="9"/>
  <c r="G14" i="9"/>
  <c r="H14" i="9" s="1"/>
  <c r="I14" i="9" s="1"/>
  <c r="D14" i="9"/>
  <c r="AC13" i="9"/>
  <c r="AB13" i="9"/>
  <c r="Z13" i="9"/>
  <c r="V13" i="9"/>
  <c r="R13" i="9"/>
  <c r="G13" i="9"/>
  <c r="H13" i="9" s="1"/>
  <c r="I13" i="9" s="1"/>
  <c r="D13" i="9"/>
  <c r="AC12" i="9"/>
  <c r="AB12" i="9"/>
  <c r="Z12" i="9"/>
  <c r="V12" i="9"/>
  <c r="R12" i="9"/>
  <c r="H12" i="9"/>
  <c r="I12" i="9" s="1"/>
  <c r="G12" i="9"/>
  <c r="D12" i="9"/>
  <c r="AC11" i="9"/>
  <c r="AB11" i="9"/>
  <c r="Z11" i="9"/>
  <c r="V11" i="9"/>
  <c r="R11" i="9"/>
  <c r="G11" i="9"/>
  <c r="H11" i="9" s="1"/>
  <c r="I11" i="9" s="1"/>
  <c r="D11" i="9"/>
  <c r="AC10" i="9"/>
  <c r="AB10" i="9"/>
  <c r="Z10" i="9"/>
  <c r="V10" i="9"/>
  <c r="R10" i="9"/>
  <c r="H10" i="9"/>
  <c r="I10" i="9" s="1"/>
  <c r="G10" i="9"/>
  <c r="D10" i="9"/>
  <c r="AC9" i="9"/>
  <c r="AB9" i="9"/>
  <c r="Z9" i="9"/>
  <c r="V9" i="9"/>
  <c r="R9" i="9"/>
  <c r="G9" i="9"/>
  <c r="H9" i="9" s="1"/>
  <c r="I9" i="9" s="1"/>
  <c r="D9" i="9"/>
  <c r="AC8" i="9"/>
  <c r="AB8" i="9"/>
  <c r="Z8" i="9"/>
  <c r="V8" i="9"/>
  <c r="R8" i="9"/>
  <c r="G8" i="9"/>
  <c r="H8" i="9" s="1"/>
  <c r="I8" i="9" s="1"/>
  <c r="D8" i="9"/>
  <c r="AC7" i="9"/>
  <c r="AB7" i="9"/>
  <c r="Z7" i="9"/>
  <c r="V7" i="9"/>
  <c r="R7" i="9"/>
  <c r="G7" i="9"/>
  <c r="H7" i="9" s="1"/>
  <c r="I7" i="9" s="1"/>
  <c r="D7" i="9"/>
  <c r="AC6" i="9"/>
  <c r="AB6" i="9"/>
  <c r="Z6" i="9"/>
  <c r="V6" i="9"/>
  <c r="R6" i="9"/>
  <c r="G6" i="9"/>
  <c r="H6" i="9" s="1"/>
  <c r="I6" i="9" s="1"/>
  <c r="D6" i="9"/>
  <c r="AC5" i="9"/>
  <c r="AB5" i="9"/>
  <c r="Z5" i="9"/>
  <c r="V5" i="9"/>
  <c r="R5" i="9"/>
  <c r="G5" i="9"/>
  <c r="H5" i="9" s="1"/>
  <c r="I5" i="9" s="1"/>
  <c r="D5" i="9"/>
  <c r="AC102" i="8"/>
  <c r="AB102" i="8"/>
  <c r="Z102" i="8"/>
  <c r="V102" i="8"/>
  <c r="R102" i="8"/>
  <c r="G102" i="8"/>
  <c r="H102" i="8" s="1"/>
  <c r="I102" i="8" s="1"/>
  <c r="D102" i="8"/>
  <c r="AC101" i="8"/>
  <c r="AB101" i="8"/>
  <c r="Z101" i="8"/>
  <c r="V101" i="8"/>
  <c r="R101" i="8"/>
  <c r="G101" i="8"/>
  <c r="H101" i="8" s="1"/>
  <c r="I101" i="8" s="1"/>
  <c r="D101" i="8"/>
  <c r="AC100" i="8"/>
  <c r="AB100" i="8"/>
  <c r="Z100" i="8"/>
  <c r="V100" i="8"/>
  <c r="R100" i="8"/>
  <c r="H100" i="8"/>
  <c r="I100" i="8" s="1"/>
  <c r="G100" i="8"/>
  <c r="D100" i="8"/>
  <c r="AC99" i="8"/>
  <c r="AB99" i="8"/>
  <c r="Z99" i="8"/>
  <c r="V99" i="8"/>
  <c r="R99" i="8"/>
  <c r="G99" i="8"/>
  <c r="H99" i="8" s="1"/>
  <c r="I99" i="8" s="1"/>
  <c r="D99" i="8"/>
  <c r="AC98" i="8"/>
  <c r="AB98" i="8"/>
  <c r="Z98" i="8"/>
  <c r="V98" i="8"/>
  <c r="R98" i="8"/>
  <c r="G98" i="8"/>
  <c r="H98" i="8" s="1"/>
  <c r="I98" i="8" s="1"/>
  <c r="D98" i="8"/>
  <c r="AC97" i="8"/>
  <c r="AB97" i="8"/>
  <c r="Z97" i="8"/>
  <c r="V97" i="8"/>
  <c r="R97" i="8"/>
  <c r="H97" i="8"/>
  <c r="I97" i="8" s="1"/>
  <c r="G97" i="8"/>
  <c r="D97" i="8"/>
  <c r="AC96" i="8"/>
  <c r="AB96" i="8"/>
  <c r="Z96" i="8"/>
  <c r="V96" i="8"/>
  <c r="R96" i="8"/>
  <c r="G96" i="8"/>
  <c r="H96" i="8" s="1"/>
  <c r="I96" i="8" s="1"/>
  <c r="D96" i="8"/>
  <c r="AC95" i="8"/>
  <c r="AB95" i="8"/>
  <c r="Z95" i="8"/>
  <c r="V95" i="8"/>
  <c r="R95" i="8"/>
  <c r="G95" i="8"/>
  <c r="H95" i="8" s="1"/>
  <c r="I95" i="8" s="1"/>
  <c r="D95" i="8"/>
  <c r="AC94" i="8"/>
  <c r="AB94" i="8"/>
  <c r="Z94" i="8"/>
  <c r="V94" i="8"/>
  <c r="R94" i="8"/>
  <c r="G94" i="8"/>
  <c r="H94" i="8" s="1"/>
  <c r="I94" i="8" s="1"/>
  <c r="D94" i="8"/>
  <c r="AC93" i="8"/>
  <c r="AB93" i="8"/>
  <c r="Z93" i="8"/>
  <c r="V93" i="8"/>
  <c r="R93" i="8"/>
  <c r="H93" i="8"/>
  <c r="I93" i="8" s="1"/>
  <c r="G93" i="8"/>
  <c r="D93" i="8"/>
  <c r="AC92" i="8"/>
  <c r="AB92" i="8"/>
  <c r="Z92" i="8"/>
  <c r="V92" i="8"/>
  <c r="R92" i="8"/>
  <c r="G92" i="8"/>
  <c r="H92" i="8" s="1"/>
  <c r="I92" i="8" s="1"/>
  <c r="D92" i="8"/>
  <c r="AC91" i="8"/>
  <c r="AB91" i="8"/>
  <c r="Z91" i="8"/>
  <c r="V91" i="8"/>
  <c r="R91" i="8"/>
  <c r="G91" i="8"/>
  <c r="H91" i="8" s="1"/>
  <c r="I91" i="8" s="1"/>
  <c r="D91" i="8"/>
  <c r="AC90" i="8"/>
  <c r="AB90" i="8"/>
  <c r="Z90" i="8"/>
  <c r="V90" i="8"/>
  <c r="R90" i="8"/>
  <c r="H90" i="8"/>
  <c r="I90" i="8" s="1"/>
  <c r="G90" i="8"/>
  <c r="D90" i="8"/>
  <c r="AC89" i="8"/>
  <c r="AB89" i="8"/>
  <c r="Z89" i="8"/>
  <c r="V89" i="8"/>
  <c r="R89" i="8"/>
  <c r="G89" i="8"/>
  <c r="H89" i="8" s="1"/>
  <c r="I89" i="8" s="1"/>
  <c r="D89" i="8"/>
  <c r="AC88" i="8"/>
  <c r="AB88" i="8"/>
  <c r="Z88" i="8"/>
  <c r="V88" i="8"/>
  <c r="R88" i="8"/>
  <c r="G88" i="8"/>
  <c r="H88" i="8" s="1"/>
  <c r="I88" i="8" s="1"/>
  <c r="D88" i="8"/>
  <c r="AC87" i="8"/>
  <c r="AB87" i="8"/>
  <c r="Z87" i="8"/>
  <c r="V87" i="8"/>
  <c r="R87" i="8"/>
  <c r="G87" i="8"/>
  <c r="H87" i="8" s="1"/>
  <c r="I87" i="8" s="1"/>
  <c r="D87" i="8"/>
  <c r="AC86" i="8"/>
  <c r="AB86" i="8"/>
  <c r="Z86" i="8"/>
  <c r="V86" i="8"/>
  <c r="R86" i="8"/>
  <c r="G86" i="8"/>
  <c r="H86" i="8" s="1"/>
  <c r="I86" i="8" s="1"/>
  <c r="D86" i="8"/>
  <c r="AC85" i="8"/>
  <c r="AB85" i="8"/>
  <c r="Z85" i="8"/>
  <c r="V85" i="8"/>
  <c r="R85" i="8"/>
  <c r="G85" i="8"/>
  <c r="H85" i="8" s="1"/>
  <c r="I85" i="8" s="1"/>
  <c r="D85" i="8"/>
  <c r="AC84" i="8"/>
  <c r="AB84" i="8"/>
  <c r="Z84" i="8"/>
  <c r="V84" i="8"/>
  <c r="R84" i="8"/>
  <c r="H84" i="8"/>
  <c r="I84" i="8" s="1"/>
  <c r="G84" i="8"/>
  <c r="D84" i="8"/>
  <c r="AC83" i="8"/>
  <c r="AB83" i="8"/>
  <c r="Z83" i="8"/>
  <c r="V83" i="8"/>
  <c r="R83" i="8"/>
  <c r="G83" i="8"/>
  <c r="H83" i="8" s="1"/>
  <c r="I83" i="8" s="1"/>
  <c r="D83" i="8"/>
  <c r="AC82" i="8"/>
  <c r="AB82" i="8"/>
  <c r="Z82" i="8"/>
  <c r="V82" i="8"/>
  <c r="R82" i="8"/>
  <c r="G82" i="8"/>
  <c r="H82" i="8" s="1"/>
  <c r="I82" i="8" s="1"/>
  <c r="D82" i="8"/>
  <c r="AC81" i="8"/>
  <c r="AB81" i="8"/>
  <c r="Z81" i="8"/>
  <c r="V81" i="8"/>
  <c r="R81" i="8"/>
  <c r="H81" i="8"/>
  <c r="I81" i="8" s="1"/>
  <c r="G81" i="8"/>
  <c r="D81" i="8"/>
  <c r="AC80" i="8"/>
  <c r="AB80" i="8"/>
  <c r="Z80" i="8"/>
  <c r="V80" i="8"/>
  <c r="R80" i="8"/>
  <c r="G80" i="8"/>
  <c r="H80" i="8" s="1"/>
  <c r="I80" i="8" s="1"/>
  <c r="D80" i="8"/>
  <c r="AC79" i="8"/>
  <c r="AB79" i="8"/>
  <c r="Z79" i="8"/>
  <c r="V79" i="8"/>
  <c r="R79" i="8"/>
  <c r="G79" i="8"/>
  <c r="H79" i="8" s="1"/>
  <c r="I79" i="8" s="1"/>
  <c r="D79" i="8"/>
  <c r="AC78" i="8"/>
  <c r="AB78" i="8"/>
  <c r="Z78" i="8"/>
  <c r="V78" i="8"/>
  <c r="R78" i="8"/>
  <c r="G78" i="8"/>
  <c r="H78" i="8" s="1"/>
  <c r="I78" i="8" s="1"/>
  <c r="D78" i="8"/>
  <c r="AC77" i="8"/>
  <c r="AB77" i="8"/>
  <c r="Z77" i="8"/>
  <c r="V77" i="8"/>
  <c r="R77" i="8"/>
  <c r="G77" i="8"/>
  <c r="H77" i="8" s="1"/>
  <c r="I77" i="8" s="1"/>
  <c r="D77" i="8"/>
  <c r="AC76" i="8"/>
  <c r="AB76" i="8"/>
  <c r="Z76" i="8"/>
  <c r="V76" i="8"/>
  <c r="R76" i="8"/>
  <c r="G76" i="8"/>
  <c r="H76" i="8" s="1"/>
  <c r="I76" i="8" s="1"/>
  <c r="D76" i="8"/>
  <c r="AC75" i="8"/>
  <c r="AB75" i="8"/>
  <c r="Z75" i="8"/>
  <c r="V75" i="8"/>
  <c r="R75" i="8"/>
  <c r="H75" i="8"/>
  <c r="I75" i="8" s="1"/>
  <c r="G75" i="8"/>
  <c r="D75" i="8"/>
  <c r="AC74" i="8"/>
  <c r="AB74" i="8"/>
  <c r="Z74" i="8"/>
  <c r="V74" i="8"/>
  <c r="R74" i="8"/>
  <c r="G74" i="8"/>
  <c r="H74" i="8" s="1"/>
  <c r="I74" i="8" s="1"/>
  <c r="D74" i="8"/>
  <c r="AC73" i="8"/>
  <c r="AB73" i="8"/>
  <c r="Z73" i="8"/>
  <c r="V73" i="8"/>
  <c r="R73" i="8"/>
  <c r="G73" i="8"/>
  <c r="H73" i="8" s="1"/>
  <c r="I73" i="8" s="1"/>
  <c r="D73" i="8"/>
  <c r="AC72" i="8"/>
  <c r="AB72" i="8"/>
  <c r="Z72" i="8"/>
  <c r="V72" i="8"/>
  <c r="R72" i="8"/>
  <c r="G72" i="8"/>
  <c r="H72" i="8" s="1"/>
  <c r="I72" i="8" s="1"/>
  <c r="D72" i="8"/>
  <c r="AC71" i="8"/>
  <c r="AB71" i="8"/>
  <c r="Z71" i="8"/>
  <c r="V71" i="8"/>
  <c r="R71" i="8"/>
  <c r="G71" i="8"/>
  <c r="H71" i="8" s="1"/>
  <c r="I71" i="8" s="1"/>
  <c r="D71" i="8"/>
  <c r="AC70" i="8"/>
  <c r="AB70" i="8"/>
  <c r="Z70" i="8"/>
  <c r="V70" i="8"/>
  <c r="R70" i="8"/>
  <c r="G70" i="8"/>
  <c r="H70" i="8" s="1"/>
  <c r="I70" i="8" s="1"/>
  <c r="D70" i="8"/>
  <c r="AC69" i="8"/>
  <c r="AB69" i="8"/>
  <c r="Z69" i="8"/>
  <c r="V69" i="8"/>
  <c r="R69" i="8"/>
  <c r="G69" i="8"/>
  <c r="H69" i="8" s="1"/>
  <c r="I69" i="8" s="1"/>
  <c r="D69" i="8"/>
  <c r="AC68" i="8"/>
  <c r="AB68" i="8"/>
  <c r="Z68" i="8"/>
  <c r="V68" i="8"/>
  <c r="R68" i="8"/>
  <c r="G68" i="8"/>
  <c r="H68" i="8" s="1"/>
  <c r="I68" i="8" s="1"/>
  <c r="D68" i="8"/>
  <c r="AC67" i="8"/>
  <c r="AB67" i="8"/>
  <c r="Z67" i="8"/>
  <c r="V67" i="8"/>
  <c r="R67" i="8"/>
  <c r="G67" i="8"/>
  <c r="H67" i="8" s="1"/>
  <c r="I67" i="8" s="1"/>
  <c r="D67" i="8"/>
  <c r="AC66" i="8"/>
  <c r="AB66" i="8"/>
  <c r="Z66" i="8"/>
  <c r="V66" i="8"/>
  <c r="R66" i="8"/>
  <c r="G66" i="8"/>
  <c r="H66" i="8" s="1"/>
  <c r="I66" i="8" s="1"/>
  <c r="D66" i="8"/>
  <c r="AC65" i="8"/>
  <c r="AB65" i="8"/>
  <c r="Z65" i="8"/>
  <c r="V65" i="8"/>
  <c r="R65" i="8"/>
  <c r="H65" i="8"/>
  <c r="I65" i="8" s="1"/>
  <c r="G65" i="8"/>
  <c r="D65" i="8"/>
  <c r="AC64" i="8"/>
  <c r="AB64" i="8"/>
  <c r="Z64" i="8"/>
  <c r="V64" i="8"/>
  <c r="R64" i="8"/>
  <c r="G64" i="8"/>
  <c r="H64" i="8" s="1"/>
  <c r="I64" i="8" s="1"/>
  <c r="D64" i="8"/>
  <c r="AC63" i="8"/>
  <c r="AB63" i="8"/>
  <c r="Z63" i="8"/>
  <c r="V63" i="8"/>
  <c r="R63" i="8"/>
  <c r="G63" i="8"/>
  <c r="H63" i="8" s="1"/>
  <c r="I63" i="8" s="1"/>
  <c r="D63" i="8"/>
  <c r="AC62" i="8"/>
  <c r="AB62" i="8"/>
  <c r="Z62" i="8"/>
  <c r="V62" i="8"/>
  <c r="R62" i="8"/>
  <c r="G62" i="8"/>
  <c r="H62" i="8" s="1"/>
  <c r="I62" i="8" s="1"/>
  <c r="D62" i="8"/>
  <c r="AC61" i="8"/>
  <c r="AB61" i="8"/>
  <c r="Z61" i="8"/>
  <c r="V61" i="8"/>
  <c r="R61" i="8"/>
  <c r="H61" i="8"/>
  <c r="I61" i="8" s="1"/>
  <c r="G61" i="8"/>
  <c r="D61" i="8"/>
  <c r="AC60" i="8"/>
  <c r="AB60" i="8"/>
  <c r="Z60" i="8"/>
  <c r="V60" i="8"/>
  <c r="R60" i="8"/>
  <c r="G60" i="8"/>
  <c r="H60" i="8" s="1"/>
  <c r="I60" i="8" s="1"/>
  <c r="D60" i="8"/>
  <c r="AC59" i="8"/>
  <c r="AB59" i="8"/>
  <c r="Z59" i="8"/>
  <c r="V59" i="8"/>
  <c r="R59" i="8"/>
  <c r="G59" i="8"/>
  <c r="H59" i="8" s="1"/>
  <c r="I59" i="8" s="1"/>
  <c r="D59" i="8"/>
  <c r="AC58" i="8"/>
  <c r="AB58" i="8"/>
  <c r="Z58" i="8"/>
  <c r="V58" i="8"/>
  <c r="R58" i="8"/>
  <c r="H58" i="8"/>
  <c r="I58" i="8" s="1"/>
  <c r="G58" i="8"/>
  <c r="D58" i="8"/>
  <c r="AC57" i="8"/>
  <c r="AB57" i="8"/>
  <c r="Z57" i="8"/>
  <c r="V57" i="8"/>
  <c r="R57" i="8"/>
  <c r="G57" i="8"/>
  <c r="H57" i="8" s="1"/>
  <c r="I57" i="8" s="1"/>
  <c r="D57" i="8"/>
  <c r="AC56" i="8"/>
  <c r="AB56" i="8"/>
  <c r="Z56" i="8"/>
  <c r="V56" i="8"/>
  <c r="R56" i="8"/>
  <c r="G56" i="8"/>
  <c r="H56" i="8" s="1"/>
  <c r="I56" i="8" s="1"/>
  <c r="D56" i="8"/>
  <c r="AC55" i="8"/>
  <c r="AB55" i="8"/>
  <c r="Z55" i="8"/>
  <c r="V55" i="8"/>
  <c r="R55" i="8"/>
  <c r="G55" i="8"/>
  <c r="H55" i="8" s="1"/>
  <c r="I55" i="8" s="1"/>
  <c r="D55" i="8"/>
  <c r="AC54" i="8"/>
  <c r="AB54" i="8"/>
  <c r="Z54" i="8"/>
  <c r="V54" i="8"/>
  <c r="R54" i="8"/>
  <c r="G54" i="8"/>
  <c r="H54" i="8" s="1"/>
  <c r="I54" i="8" s="1"/>
  <c r="D54" i="8"/>
  <c r="AC53" i="8"/>
  <c r="AB53" i="8"/>
  <c r="Z53" i="8"/>
  <c r="V53" i="8"/>
  <c r="R53" i="8"/>
  <c r="G53" i="8"/>
  <c r="H53" i="8" s="1"/>
  <c r="I53" i="8" s="1"/>
  <c r="D53" i="8"/>
  <c r="AC52" i="8"/>
  <c r="AB52" i="8"/>
  <c r="Z52" i="8"/>
  <c r="V52" i="8"/>
  <c r="R52" i="8"/>
  <c r="G52" i="8"/>
  <c r="H52" i="8" s="1"/>
  <c r="I52" i="8" s="1"/>
  <c r="D52" i="8"/>
  <c r="AC51" i="8"/>
  <c r="AB51" i="8"/>
  <c r="Z51" i="8"/>
  <c r="V51" i="8"/>
  <c r="R51" i="8"/>
  <c r="G51" i="8"/>
  <c r="H51" i="8" s="1"/>
  <c r="I51" i="8" s="1"/>
  <c r="D51" i="8"/>
  <c r="AC50" i="8"/>
  <c r="AB50" i="8"/>
  <c r="Z50" i="8"/>
  <c r="V50" i="8"/>
  <c r="R50" i="8"/>
  <c r="G50" i="8"/>
  <c r="H50" i="8" s="1"/>
  <c r="I50" i="8" s="1"/>
  <c r="D50" i="8"/>
  <c r="AC49" i="8"/>
  <c r="AB49" i="8"/>
  <c r="Z49" i="8"/>
  <c r="V49" i="8"/>
  <c r="R49" i="8"/>
  <c r="G49" i="8"/>
  <c r="H49" i="8" s="1"/>
  <c r="I49" i="8" s="1"/>
  <c r="D49" i="8"/>
  <c r="AC48" i="8"/>
  <c r="AB48" i="8"/>
  <c r="Z48" i="8"/>
  <c r="V48" i="8"/>
  <c r="R48" i="8"/>
  <c r="G48" i="8"/>
  <c r="H48" i="8" s="1"/>
  <c r="I48" i="8" s="1"/>
  <c r="D48" i="8"/>
  <c r="AC47" i="8"/>
  <c r="AB47" i="8"/>
  <c r="Z47" i="8"/>
  <c r="V47" i="8"/>
  <c r="R47" i="8"/>
  <c r="G47" i="8"/>
  <c r="H47" i="8" s="1"/>
  <c r="I47" i="8" s="1"/>
  <c r="D47" i="8"/>
  <c r="AC46" i="8"/>
  <c r="AB46" i="8"/>
  <c r="Z46" i="8"/>
  <c r="V46" i="8"/>
  <c r="R46" i="8"/>
  <c r="G46" i="8"/>
  <c r="H46" i="8" s="1"/>
  <c r="I46" i="8" s="1"/>
  <c r="D46" i="8"/>
  <c r="AC45" i="8"/>
  <c r="AB45" i="8"/>
  <c r="Z45" i="8"/>
  <c r="V45" i="8"/>
  <c r="R45" i="8"/>
  <c r="G45" i="8"/>
  <c r="H45" i="8" s="1"/>
  <c r="I45" i="8" s="1"/>
  <c r="D45" i="8"/>
  <c r="AC44" i="8"/>
  <c r="AB44" i="8"/>
  <c r="Z44" i="8"/>
  <c r="V44" i="8"/>
  <c r="R44" i="8"/>
  <c r="G44" i="8"/>
  <c r="H44" i="8" s="1"/>
  <c r="I44" i="8" s="1"/>
  <c r="D44" i="8"/>
  <c r="AC43" i="8"/>
  <c r="AB43" i="8"/>
  <c r="Z43" i="8"/>
  <c r="V43" i="8"/>
  <c r="R43" i="8"/>
  <c r="H43" i="8"/>
  <c r="I43" i="8" s="1"/>
  <c r="G43" i="8"/>
  <c r="D43" i="8"/>
  <c r="AC42" i="8"/>
  <c r="AB42" i="8"/>
  <c r="Z42" i="8"/>
  <c r="V42" i="8"/>
  <c r="R42" i="8"/>
  <c r="G42" i="8"/>
  <c r="H42" i="8" s="1"/>
  <c r="I42" i="8" s="1"/>
  <c r="D42" i="8"/>
  <c r="AC41" i="8"/>
  <c r="AB41" i="8"/>
  <c r="Z41" i="8"/>
  <c r="V41" i="8"/>
  <c r="R41" i="8"/>
  <c r="G41" i="8"/>
  <c r="H41" i="8" s="1"/>
  <c r="I41" i="8" s="1"/>
  <c r="D41" i="8"/>
  <c r="AC40" i="8"/>
  <c r="AB40" i="8"/>
  <c r="Z40" i="8"/>
  <c r="V40" i="8"/>
  <c r="R40" i="8"/>
  <c r="G40" i="8"/>
  <c r="H40" i="8" s="1"/>
  <c r="I40" i="8" s="1"/>
  <c r="D40" i="8"/>
  <c r="AC39" i="8"/>
  <c r="AB39" i="8"/>
  <c r="Z39" i="8"/>
  <c r="V39" i="8"/>
  <c r="R39" i="8"/>
  <c r="G39" i="8"/>
  <c r="H39" i="8" s="1"/>
  <c r="I39" i="8" s="1"/>
  <c r="D39" i="8"/>
  <c r="AC38" i="8"/>
  <c r="AB38" i="8"/>
  <c r="Z38" i="8"/>
  <c r="V38" i="8"/>
  <c r="R38" i="8"/>
  <c r="G38" i="8"/>
  <c r="H38" i="8" s="1"/>
  <c r="I38" i="8" s="1"/>
  <c r="D38" i="8"/>
  <c r="AC37" i="8"/>
  <c r="AB37" i="8"/>
  <c r="Z37" i="8"/>
  <c r="V37" i="8"/>
  <c r="R37" i="8"/>
  <c r="G37" i="8"/>
  <c r="H37" i="8" s="1"/>
  <c r="I37" i="8" s="1"/>
  <c r="D37" i="8"/>
  <c r="AC36" i="8"/>
  <c r="AB36" i="8"/>
  <c r="Z36" i="8"/>
  <c r="V36" i="8"/>
  <c r="R36" i="8"/>
  <c r="G36" i="8"/>
  <c r="H36" i="8" s="1"/>
  <c r="I36" i="8" s="1"/>
  <c r="D36" i="8"/>
  <c r="AC35" i="8"/>
  <c r="AB35" i="8"/>
  <c r="Z35" i="8"/>
  <c r="V35" i="8"/>
  <c r="I35" i="8"/>
  <c r="AC34" i="8"/>
  <c r="AB34" i="8"/>
  <c r="Z34" i="8"/>
  <c r="V34" i="8"/>
  <c r="R34" i="8"/>
  <c r="G34" i="8"/>
  <c r="H34" i="8" s="1"/>
  <c r="I34" i="8" s="1"/>
  <c r="D34" i="8"/>
  <c r="AC33" i="8"/>
  <c r="AB33" i="8"/>
  <c r="Z33" i="8"/>
  <c r="V33" i="8"/>
  <c r="R33" i="8"/>
  <c r="G33" i="8"/>
  <c r="H33" i="8" s="1"/>
  <c r="I33" i="8" s="1"/>
  <c r="D33" i="8"/>
  <c r="AC32" i="8"/>
  <c r="AB32" i="8"/>
  <c r="Z32" i="8"/>
  <c r="V32" i="8"/>
  <c r="R32" i="8"/>
  <c r="G32" i="8"/>
  <c r="H32" i="8" s="1"/>
  <c r="I32" i="8" s="1"/>
  <c r="D32" i="8"/>
  <c r="AC31" i="8"/>
  <c r="AB31" i="8"/>
  <c r="Z31" i="8"/>
  <c r="V31" i="8"/>
  <c r="R31" i="8"/>
  <c r="G31" i="8"/>
  <c r="H31" i="8" s="1"/>
  <c r="I31" i="8" s="1"/>
  <c r="D31" i="8"/>
  <c r="AC30" i="8"/>
  <c r="AB30" i="8"/>
  <c r="Z30" i="8"/>
  <c r="V30" i="8"/>
  <c r="R30" i="8"/>
  <c r="G30" i="8"/>
  <c r="H30" i="8" s="1"/>
  <c r="I30" i="8" s="1"/>
  <c r="D30" i="8"/>
  <c r="AC29" i="8"/>
  <c r="AB29" i="8"/>
  <c r="Z29" i="8"/>
  <c r="V29" i="8"/>
  <c r="R29" i="8"/>
  <c r="G29" i="8"/>
  <c r="H29" i="8" s="1"/>
  <c r="I29" i="8" s="1"/>
  <c r="D29" i="8"/>
  <c r="AC28" i="8"/>
  <c r="AB28" i="8"/>
  <c r="Z28" i="8"/>
  <c r="V28" i="8"/>
  <c r="R28" i="8"/>
  <c r="G28" i="8"/>
  <c r="H28" i="8" s="1"/>
  <c r="I28" i="8" s="1"/>
  <c r="D28" i="8"/>
  <c r="AC27" i="8"/>
  <c r="AB27" i="8"/>
  <c r="Z27" i="8"/>
  <c r="V27" i="8"/>
  <c r="R27" i="8"/>
  <c r="G27" i="8"/>
  <c r="H27" i="8" s="1"/>
  <c r="I27" i="8" s="1"/>
  <c r="D27" i="8"/>
  <c r="AC26" i="8"/>
  <c r="AB26" i="8"/>
  <c r="Z26" i="8"/>
  <c r="V26" i="8"/>
  <c r="R26" i="8"/>
  <c r="G26" i="8"/>
  <c r="H26" i="8" s="1"/>
  <c r="I26" i="8" s="1"/>
  <c r="D26" i="8"/>
  <c r="AC25" i="8"/>
  <c r="AB25" i="8"/>
  <c r="Z25" i="8"/>
  <c r="V25" i="8"/>
  <c r="R25" i="8"/>
  <c r="H25" i="8"/>
  <c r="I25" i="8" s="1"/>
  <c r="G25" i="8"/>
  <c r="D25" i="8"/>
  <c r="AC24" i="8"/>
  <c r="AB24" i="8"/>
  <c r="Z24" i="8"/>
  <c r="V24" i="8"/>
  <c r="R24" i="8"/>
  <c r="G24" i="8"/>
  <c r="H24" i="8" s="1"/>
  <c r="I24" i="8" s="1"/>
  <c r="D24" i="8"/>
  <c r="AC23" i="8"/>
  <c r="AB23" i="8"/>
  <c r="Z23" i="8"/>
  <c r="V23" i="8"/>
  <c r="R23" i="8"/>
  <c r="G23" i="8"/>
  <c r="H23" i="8" s="1"/>
  <c r="I23" i="8" s="1"/>
  <c r="D23" i="8"/>
  <c r="AC22" i="8"/>
  <c r="AB22" i="8"/>
  <c r="Z22" i="8"/>
  <c r="V22" i="8"/>
  <c r="R22" i="8"/>
  <c r="H22" i="8"/>
  <c r="I22" i="8" s="1"/>
  <c r="G22" i="8"/>
  <c r="D22" i="8"/>
  <c r="AC21" i="8"/>
  <c r="AB21" i="8"/>
  <c r="Z21" i="8"/>
  <c r="V21" i="8"/>
  <c r="R21" i="8"/>
  <c r="G21" i="8"/>
  <c r="H21" i="8" s="1"/>
  <c r="I21" i="8" s="1"/>
  <c r="D21" i="8"/>
  <c r="AC20" i="8"/>
  <c r="AB20" i="8"/>
  <c r="Z20" i="8"/>
  <c r="V20" i="8"/>
  <c r="R20" i="8"/>
  <c r="G20" i="8"/>
  <c r="H20" i="8" s="1"/>
  <c r="I20" i="8" s="1"/>
  <c r="D20" i="8"/>
  <c r="AC19" i="8"/>
  <c r="AB19" i="8"/>
  <c r="Z19" i="8"/>
  <c r="V19" i="8"/>
  <c r="R19" i="8"/>
  <c r="G19" i="8"/>
  <c r="H19" i="8" s="1"/>
  <c r="I19" i="8" s="1"/>
  <c r="D19" i="8"/>
  <c r="AC18" i="8"/>
  <c r="AB18" i="8"/>
  <c r="Z18" i="8"/>
  <c r="V18" i="8"/>
  <c r="R18" i="8"/>
  <c r="G18" i="8"/>
  <c r="H18" i="8" s="1"/>
  <c r="I18" i="8" s="1"/>
  <c r="D18" i="8"/>
  <c r="AC17" i="8"/>
  <c r="AB17" i="8"/>
  <c r="Z17" i="8"/>
  <c r="V17" i="8"/>
  <c r="R17" i="8"/>
  <c r="G17" i="8"/>
  <c r="H17" i="8" s="1"/>
  <c r="I17" i="8" s="1"/>
  <c r="D17" i="8"/>
  <c r="AC16" i="8"/>
  <c r="AB16" i="8"/>
  <c r="Z16" i="8"/>
  <c r="V16" i="8"/>
  <c r="R16" i="8"/>
  <c r="G16" i="8"/>
  <c r="H16" i="8" s="1"/>
  <c r="I16" i="8" s="1"/>
  <c r="D16" i="8"/>
  <c r="AC15" i="8"/>
  <c r="AB15" i="8"/>
  <c r="Z15" i="8"/>
  <c r="V15" i="8"/>
  <c r="R15" i="8"/>
  <c r="H15" i="8"/>
  <c r="I15" i="8" s="1"/>
  <c r="G15" i="8"/>
  <c r="D15" i="8"/>
  <c r="AC14" i="8"/>
  <c r="AB14" i="8"/>
  <c r="Z14" i="8"/>
  <c r="V14" i="8"/>
  <c r="R14" i="8"/>
  <c r="G14" i="8"/>
  <c r="H14" i="8" s="1"/>
  <c r="I14" i="8" s="1"/>
  <c r="D14" i="8"/>
  <c r="AC13" i="8"/>
  <c r="AB13" i="8"/>
  <c r="Z13" i="8"/>
  <c r="V13" i="8"/>
  <c r="R13" i="8"/>
  <c r="G13" i="8"/>
  <c r="H13" i="8" s="1"/>
  <c r="I13" i="8" s="1"/>
  <c r="D13" i="8"/>
  <c r="AC12" i="8"/>
  <c r="AB12" i="8"/>
  <c r="Z12" i="8"/>
  <c r="V12" i="8"/>
  <c r="R12" i="8"/>
  <c r="G12" i="8"/>
  <c r="H12" i="8" s="1"/>
  <c r="I12" i="8" s="1"/>
  <c r="D12" i="8"/>
  <c r="AC11" i="8"/>
  <c r="AB11" i="8"/>
  <c r="Z11" i="8"/>
  <c r="V11" i="8"/>
  <c r="R11" i="8"/>
  <c r="G11" i="8"/>
  <c r="H11" i="8" s="1"/>
  <c r="I11" i="8" s="1"/>
  <c r="D11" i="8"/>
  <c r="AC10" i="8"/>
  <c r="AB10" i="8"/>
  <c r="Z10" i="8"/>
  <c r="V10" i="8"/>
  <c r="R10" i="8"/>
  <c r="G10" i="8"/>
  <c r="H10" i="8" s="1"/>
  <c r="I10" i="8" s="1"/>
  <c r="D10" i="8"/>
  <c r="AC9" i="8"/>
  <c r="AB9" i="8"/>
  <c r="Z9" i="8"/>
  <c r="V9" i="8"/>
  <c r="R9" i="8"/>
  <c r="G9" i="8"/>
  <c r="H9" i="8" s="1"/>
  <c r="I9" i="8" s="1"/>
  <c r="D9" i="8"/>
  <c r="AC8" i="8"/>
  <c r="AB8" i="8"/>
  <c r="Z8" i="8"/>
  <c r="V8" i="8"/>
  <c r="R8" i="8"/>
  <c r="G8" i="8"/>
  <c r="H8" i="8" s="1"/>
  <c r="I8" i="8" s="1"/>
  <c r="D8" i="8"/>
  <c r="AC7" i="8"/>
  <c r="AB7" i="8"/>
  <c r="Z7" i="8"/>
  <c r="V7" i="8"/>
  <c r="R7" i="8"/>
  <c r="G7" i="8"/>
  <c r="H7" i="8" s="1"/>
  <c r="I7" i="8" s="1"/>
  <c r="D7" i="8"/>
  <c r="AC6" i="8"/>
  <c r="AB6" i="8"/>
  <c r="Z6" i="8"/>
  <c r="V6" i="8"/>
  <c r="R6" i="8"/>
  <c r="G6" i="8"/>
  <c r="H6" i="8" s="1"/>
  <c r="I6" i="8" s="1"/>
  <c r="D6" i="8"/>
  <c r="AC5" i="8"/>
  <c r="AB5" i="8"/>
  <c r="Z5" i="8"/>
  <c r="V5" i="8"/>
  <c r="R5" i="8"/>
  <c r="H5" i="8"/>
  <c r="I5" i="8" s="1"/>
  <c r="G5" i="8"/>
  <c r="D5" i="8"/>
  <c r="K25" i="6" l="1"/>
  <c r="K75" i="5"/>
  <c r="K57" i="5"/>
  <c r="K57" i="3"/>
  <c r="K56" i="3"/>
  <c r="K29" i="3"/>
  <c r="K28" i="3"/>
  <c r="K83" i="1"/>
  <c r="BB4" i="5"/>
</calcChain>
</file>

<file path=xl/sharedStrings.xml><?xml version="1.0" encoding="utf-8"?>
<sst xmlns="http://schemas.openxmlformats.org/spreadsheetml/2006/main" count="4816" uniqueCount="512">
  <si>
    <t>ID</t>
  </si>
  <si>
    <t>IDADE</t>
  </si>
  <si>
    <t>SEXO</t>
  </si>
  <si>
    <t>SEXO (NUMERO) 1 = masc 2 = fem</t>
  </si>
  <si>
    <t>RAÇA</t>
  </si>
  <si>
    <t>RAÇA 1=1; 2=2; 3=3</t>
  </si>
  <si>
    <t>ESTADO CIVIL</t>
  </si>
  <si>
    <t>ESTADO CIVIL (numero) 1=solteiro; 2=casado; 3=divorciado; 4=viúvo(a); 5=separado</t>
  </si>
  <si>
    <t>ALTURA</t>
  </si>
  <si>
    <t>PESO</t>
  </si>
  <si>
    <t>IMC</t>
  </si>
  <si>
    <t xml:space="preserve">SETOR DE INTERNAÇÃO </t>
  </si>
  <si>
    <t>SETOR DE INTERNAÇÃO  1=1; 2=2; 3=3</t>
  </si>
  <si>
    <t>USO DE OXIGENOTERAPIA</t>
  </si>
  <si>
    <t>USO DE OXIGENOTERAPIA 1-1; 2-2</t>
  </si>
  <si>
    <t xml:space="preserve">LITROS </t>
  </si>
  <si>
    <t>INTERFACE</t>
  </si>
  <si>
    <t>DIAS DE INTERNAÇÃO</t>
  </si>
  <si>
    <t>ÓBITOS 1-SIM; 2-NÃO</t>
  </si>
  <si>
    <t>TABAGISTA?</t>
  </si>
  <si>
    <t>TABAGISTA? 1=nunca fumou; 2=ex-fumante; 3=sim; 4=raramente</t>
  </si>
  <si>
    <t>PRATICA ATIVIDADE FÍSICA?</t>
  </si>
  <si>
    <t>PRATICA ATIVIDADE FÍSICA? 1=1; 2=2</t>
  </si>
  <si>
    <t>COMORBIDADES/FATORES DE RISCO</t>
  </si>
  <si>
    <t>MEDICAÇÕES DE BASE</t>
  </si>
  <si>
    <t xml:space="preserve">MEDICAÇÕES DURANTE INTERNAÇÃO </t>
  </si>
  <si>
    <t>FC repouso</t>
  </si>
  <si>
    <t>PAS</t>
  </si>
  <si>
    <t>PAD</t>
  </si>
  <si>
    <t>SPO²</t>
  </si>
  <si>
    <t>FR repouso</t>
  </si>
  <si>
    <t>Dispneia, escala MRC</t>
  </si>
  <si>
    <t>Dispneia, escala MRC 0=SEM DISPNEIA OU EM EXERCÍCIO INTENSO; 1=FALTA DE AR QUANDO CAMINHA DEPRESSA OU SUBIR ESCADAS; 2=FALTA DE AR ACOMPANHANDO OUTRA PESSOA MAIS RÁPIDA; 3=DISPNEIA NO PLANO EM MENOS DE 100 METROS OU BANHO; 4=MUITA DISPNEIA PARA SAIR OU TROCAR DE ROUPA</t>
  </si>
  <si>
    <t>HEMOGLOBINA</t>
  </si>
  <si>
    <t>LEUCÓCITOS</t>
  </si>
  <si>
    <t>PLAQUETAS</t>
  </si>
  <si>
    <t>GLICEMIA</t>
  </si>
  <si>
    <t>UREIA</t>
  </si>
  <si>
    <t>CREATININA</t>
  </si>
  <si>
    <t>GASOMETRIA - PH (7,35 - 7,45)</t>
  </si>
  <si>
    <t>GASOMETRIA - paO2 (80 -100 mmhg)</t>
  </si>
  <si>
    <t>GASOMETRIA - paCO2 (35 -45 mmhg)</t>
  </si>
  <si>
    <t>GASOMETRIA - HCO3 (22 -28 mmhg)</t>
  </si>
  <si>
    <t>GASOMETRIA - BE (+3 - -3)</t>
  </si>
  <si>
    <t xml:space="preserve">GLICOSE </t>
  </si>
  <si>
    <t>LDH TOTAL</t>
  </si>
  <si>
    <t>LINFÓCITOS</t>
  </si>
  <si>
    <t>CK TOTAL</t>
  </si>
  <si>
    <t>PROTEÍNA C REATIVA</t>
  </si>
  <si>
    <t>TEMPO DE PROTROMBINA</t>
  </si>
  <si>
    <t>SÓDIO</t>
  </si>
  <si>
    <t>POTÁSSIO</t>
  </si>
  <si>
    <t>CLORO</t>
  </si>
  <si>
    <t>TROPONINA I</t>
  </si>
  <si>
    <t>NEUTRÓFILOS</t>
  </si>
  <si>
    <t>EOSINÓFILOS</t>
  </si>
  <si>
    <t>LACTATO</t>
  </si>
  <si>
    <t>ERITRÓCITOS</t>
  </si>
  <si>
    <t>DIMERO-D</t>
  </si>
  <si>
    <t>Masculino</t>
  </si>
  <si>
    <t>Parda</t>
  </si>
  <si>
    <t>Viúvo (a)</t>
  </si>
  <si>
    <t>Enfermaria</t>
  </si>
  <si>
    <t>Não</t>
  </si>
  <si>
    <t xml:space="preserve"> </t>
  </si>
  <si>
    <t>Ex-fumante</t>
  </si>
  <si>
    <t xml:space="preserve">DPOC, DEPRESSÃO, Bronquite crônica </t>
  </si>
  <si>
    <t>Ansiolíticos e hipnóticos, Broncodilatadores, Ispiriva dpoc seretide</t>
  </si>
  <si>
    <t>Broncodilatadores, ANTI-BIÓTICOS (azitromicina), Amoxicilina</t>
  </si>
  <si>
    <t>0 - SEM DISPNEIA OU EM EXERCÍCIO INTENSO</t>
  </si>
  <si>
    <t>Solteiro (a)</t>
  </si>
  <si>
    <t>Sim</t>
  </si>
  <si>
    <t>Ex usuário e catarata.</t>
  </si>
  <si>
    <t>ANTI-BIÓTICOS (azitromicina), Amoxicilina 1g e clavulanato 200mg diluido mno cloreto de sodio</t>
  </si>
  <si>
    <t>Preta</t>
  </si>
  <si>
    <t>Divorciado (a)</t>
  </si>
  <si>
    <t>Cateter nasal</t>
  </si>
  <si>
    <t>Nunca fumou</t>
  </si>
  <si>
    <t xml:space="preserve">HAS, DIABETTES II, AVE, IAM, Has descontrolada. </t>
  </si>
  <si>
    <t xml:space="preserve">Captopril iniciou na interação e Almidarona iv </t>
  </si>
  <si>
    <t>4 - MUITA DISPNEIA PARA SAIR OU TROCAR DE ROUPA</t>
  </si>
  <si>
    <t>Branca</t>
  </si>
  <si>
    <t>Raramente</t>
  </si>
  <si>
    <t>Esteatose hepatica, dores na coluna</t>
  </si>
  <si>
    <t xml:space="preserve">ANTI-BIÓTICOS (azitromicina), Ceftriaxona 1g injetavel + cloreto de sódio </t>
  </si>
  <si>
    <t>3 - DISPNEIA NO PLANO EM MENOS DE 100 METROS OU BANHO</t>
  </si>
  <si>
    <t>Feminino</t>
  </si>
  <si>
    <t xml:space="preserve">HIV, </t>
  </si>
  <si>
    <t>Coquetel paciente HIV</t>
  </si>
  <si>
    <t>Analgésicos e anti-inflamatórios, ANTI-VIRAIS (remdesivir)</t>
  </si>
  <si>
    <t>Analgésicos e anti-inflamatórios</t>
  </si>
  <si>
    <t>ANTI-BIÓTICOS (azitromicina), Crftriaxona 1g injetavel, claritromicina 500mg diluida no cloreto de sodio</t>
  </si>
  <si>
    <t>Casado (a)</t>
  </si>
  <si>
    <t>HAS, DM tipo I</t>
  </si>
  <si>
    <t>Anti-hipertensivos, Anti-hiperglicêmicos</t>
  </si>
  <si>
    <t>ANTI-BIÓTICOS (azitromicina)</t>
  </si>
  <si>
    <t>DPOC, AVE</t>
  </si>
  <si>
    <t xml:space="preserve">Ansiolíticos e hipnóticos, Fenobarbital e diazepam </t>
  </si>
  <si>
    <t>DPOC</t>
  </si>
  <si>
    <t>Broncodilatadores, ANTI-BIÓTICOS (azitromicina)</t>
  </si>
  <si>
    <t>HAS, DPOC, DEPRESSÃO, AVE, Ansiedade</t>
  </si>
  <si>
    <t>Broncodilatadores</t>
  </si>
  <si>
    <t>Ansiolíticos e hipnóticos, Broncodilatadores, Anti-hipertensivo</t>
  </si>
  <si>
    <t xml:space="preserve">HAS, DIABETTES II, DEPRESSÃO, Doenca renal, epilepsia, delirium e amputacao do miD. </t>
  </si>
  <si>
    <t>Anti-hipertensivos, Diuréticos, Ansiolíticos e hipnóticos, aas, sigmatriol e eitropoetina</t>
  </si>
  <si>
    <t>ANTI-BIÓTICOS (azitromicina), Azitromicina e ceftriaxona</t>
  </si>
  <si>
    <t>2 - FALTA DE AR ACOMPANHANDO OUTRA PESSOA MAIS RÁPIDA</t>
  </si>
  <si>
    <t>DPOC, IAM</t>
  </si>
  <si>
    <t>Broncodilatadores, Celosoc</t>
  </si>
  <si>
    <t xml:space="preserve">Alzheimer </t>
  </si>
  <si>
    <t xml:space="preserve">Tratamento para Alzheimer </t>
  </si>
  <si>
    <t>HAS, Marca passo ha tres anos e acamado ha 5 por dores no joelho. Poliomelite.</t>
  </si>
  <si>
    <t>Anti-hipertensivos, Omeoprazol, aas, ailorida+hct e amiodarona</t>
  </si>
  <si>
    <t xml:space="preserve">AVE, Sífilis </t>
  </si>
  <si>
    <t>Analgésicos e anti-inflamatórios, Antihipertensivo</t>
  </si>
  <si>
    <t>DPOC, Parkinson, deficiencia auditiva</t>
  </si>
  <si>
    <t xml:space="preserve">Broncodilatadores, Antiparkinsonianos, Alenia, aerodini, prolopa, </t>
  </si>
  <si>
    <t>Emergência - Pronto atendimento</t>
  </si>
  <si>
    <t xml:space="preserve">SEDENTARISMO, Sífilis,  HIV, Bronquite </t>
  </si>
  <si>
    <t>1 - FALTA DE AR QUANDO CAMINHA DEPRESSA OU SUBIR ESCADAS</t>
  </si>
  <si>
    <t>AVE, Ave isquemico ha um ano</t>
  </si>
  <si>
    <t>Anti-hipertensivos, Ansiolíticos e hipnóticos, Aas, gardenal e atorvastatina</t>
  </si>
  <si>
    <t xml:space="preserve">ANTI-BIÓTICOS (azitromicina), Azitromicina e ceftriaxona </t>
  </si>
  <si>
    <t>HAS, DPOC, IC, Fibrose cistica e fibrilaçao atrial</t>
  </si>
  <si>
    <t>Anti-hipertensivos</t>
  </si>
  <si>
    <t xml:space="preserve">ANTI-BIÓTICOS (azitromicina), Amoxicilina </t>
  </si>
  <si>
    <t xml:space="preserve">HAS, DPOC, Cardiolmegalia, </t>
  </si>
  <si>
    <t>Ansiolíticos e hipnóticos, Ditiliazem e brometo de tiotropico</t>
  </si>
  <si>
    <t>Analgésicos e anti-inflamatórios, Broncodilatadores, ANTI-BIÓTICOS (azitromicina), Levofloxacino 100ml, hidrocortisona 100mg</t>
  </si>
  <si>
    <t>DIABETTES II, IAM, Demencia, epilepsia</t>
  </si>
  <si>
    <t xml:space="preserve">Analgésicos e anti-inflamatórios, Anti-diabéticos, Aas, sinvastatina,  metformina,  insulina, carvedilol, fenobarbital,  </t>
  </si>
  <si>
    <t>Separado (a)</t>
  </si>
  <si>
    <t>DPOC, DEPRESSÃO, ANEMIA, CÂNCER</t>
  </si>
  <si>
    <t>Ansiolíticos e hipnóticos, Broncodilatadores</t>
  </si>
  <si>
    <t>Analgésicos e anti-inflamatórios, Broncodilatadores</t>
  </si>
  <si>
    <t xml:space="preserve">Labirintite </t>
  </si>
  <si>
    <t xml:space="preserve">HAS, DPOC, IAM, Epilepsia e crises de ausência </t>
  </si>
  <si>
    <t>Anti-hipertensivos, Ansiolíticos e hipnóticos, Losartana, atenolol e sertralina</t>
  </si>
  <si>
    <t>ANTI-BIÓTICOS (azitromicina), Levofloxacino</t>
  </si>
  <si>
    <t>DPOC, DOENÇA TIREOIDIANA</t>
  </si>
  <si>
    <t xml:space="preserve">Broncodilatadores, Reposição hormonal, spiriva, seretide, azitromicina,  </t>
  </si>
  <si>
    <t>ANTI-BIÓTICOS (azitromicina), claritromicina, levofloxicina,amoxicilina</t>
  </si>
  <si>
    <t>HAS, DIABETTES II, DPOC, OBESIDADE, SAOS - Apenia do sono</t>
  </si>
  <si>
    <t>Anti-hipertensivos, Diuréticos, Broncodilatadores</t>
  </si>
  <si>
    <t>Analgésicos e anti-inflamatórios, Broncodilatadores, ANTI-BIÓTICOS (azitromicina)</t>
  </si>
  <si>
    <t xml:space="preserve">HAS, DPOC, AVE, ARRITMIA, Chegas, </t>
  </si>
  <si>
    <t>Anti-hipertensivos, Antiarritmicos, Broncodilatadores, Anti-hiperglicêmicos, Anti-diabéticos, domperidona, bromoprida, cwrvedilol, sinvastatina, omeoprazol, prednisona, aas</t>
  </si>
  <si>
    <t>ANTI-BIÓTICOS (azitromicina), Tacozin d1</t>
  </si>
  <si>
    <t xml:space="preserve">HAS, DIABETTES II, AVE, Alzheimer </t>
  </si>
  <si>
    <t>Anti-hipertensivos, Diuréticos, Anti-hiperglicêmicos, Antiparkinsonianos, Anti-diabéticos</t>
  </si>
  <si>
    <t>HAS, DIABETTES II, DOENÇA TIREOIDIANA, IC, IAM, Fibrilação atrial cronica</t>
  </si>
  <si>
    <t xml:space="preserve">Anti-hipertensivos, Diuréticos, Ansiolíticos e hipnóticos, Antiparkinsonianos, Anti-diabéticos, Reposição hormonal, apixaban, omekprazol, clopidogrel, carvedilol, furosemida, insulina, amitriptilina, digixina, pramipexol, </t>
  </si>
  <si>
    <t xml:space="preserve">ANTI-BIÓTICOS (azitromicina), amoxicilina, sulfametaxol, </t>
  </si>
  <si>
    <t>HIV</t>
  </si>
  <si>
    <t xml:space="preserve">antivírais </t>
  </si>
  <si>
    <t>HAS, DPOC, alzheimer, lesao por pressao, acamado</t>
  </si>
  <si>
    <t>Anti-hipertensivos, Ansiolíticos e hipnóticos, complexo b, anlodipino,atrovent e papaina para lpp</t>
  </si>
  <si>
    <t xml:space="preserve">ANTI-BIÓTICOS (azitromicina), Ceftriaxona </t>
  </si>
  <si>
    <t>HAS, DIABETTES II, ASMA, DPOC</t>
  </si>
  <si>
    <t>HAS</t>
  </si>
  <si>
    <t>Anti-hipertensivos, Losartana</t>
  </si>
  <si>
    <t>HAS, CÂNCER</t>
  </si>
  <si>
    <t>Anti-hipertensivos, Diuréticos, Ansiolíticos e hipnóticos</t>
  </si>
  <si>
    <t>antipertensivo</t>
  </si>
  <si>
    <t>13.9</t>
  </si>
  <si>
    <t xml:space="preserve">Coquitel </t>
  </si>
  <si>
    <t xml:space="preserve">HAS, DPOC, DOENÇA TIREOIDIANA, hiv ha 5 anos, </t>
  </si>
  <si>
    <t>Anti-hipertensivos, Ansiolíticos e hipnóticos, Suplementos, salbutamol, amitriptilina, tarv, complexo b e zinco</t>
  </si>
  <si>
    <t>ANTI-BIÓTICOS (azitromicina), levofloxacino</t>
  </si>
  <si>
    <t>HAS, DOENÇA TIREOIDIANA, Fibrilação atrial</t>
  </si>
  <si>
    <t xml:space="preserve">Anti-hipertensivos, Diuréticos, Reposição hormonal, avarfarina, </t>
  </si>
  <si>
    <t xml:space="preserve">ANTI-BIÓTICOS (azitromicina), Amoxicilina e azitromicina </t>
  </si>
  <si>
    <t>HAS, DIABETTES II, DISLIPIDEMIA, IC</t>
  </si>
  <si>
    <t>Anti-hipertensivos, Diuréticos, Ansiolíticos e hipnóticos, Anti-hiperglicêmicos, Anti-diabéticos</t>
  </si>
  <si>
    <t>2.460.00</t>
  </si>
  <si>
    <t>ANTI-BIÓTICOS (azitromicina), Ceftriaxona</t>
  </si>
  <si>
    <t>HAS, DIABETTES II, DOENÇA TIREOIDIANA</t>
  </si>
  <si>
    <t>Anti-hipertensivos, Anti-diabéticos, Reposição hormonal, Omeoprazol</t>
  </si>
  <si>
    <t xml:space="preserve">ANTI-BIÓTICOS (azitromicina), Amoxicilina,  clarotromicina, ceftriaxona </t>
  </si>
  <si>
    <t>HAS, DIABETTES II, DPOC, OBESIDADE, DEPRESSÃO, IC, artrose</t>
  </si>
  <si>
    <t>Anti-hipertensivos, Ansiolíticos e hipnóticos, Anti-diabéticos, prednisona, lamotrigina</t>
  </si>
  <si>
    <t>ANTI-BIÓTICOS (azitromicina), ceftriaxona e claritromicina</t>
  </si>
  <si>
    <t>HAS, infecção do trato urinário e parkinson</t>
  </si>
  <si>
    <t xml:space="preserve">nao informado </t>
  </si>
  <si>
    <t xml:space="preserve">ANTI-BIÓTICOS (azitromicina), amoxicilina,ceftriaxona,  </t>
  </si>
  <si>
    <t>HAS, DIABETTES II, IC, AVE</t>
  </si>
  <si>
    <t>Anti-hipertensivos, Diuréticos, Anti-diabéticos, Anlodipina, apixabana</t>
  </si>
  <si>
    <t>ANTI-COAGULANTE (heparina)</t>
  </si>
  <si>
    <t xml:space="preserve">HAS, ARRITMIA, pancreatite e esquizofrenia </t>
  </si>
  <si>
    <t>Anti-hipertensivos, Ansiolíticos e hipnóticos</t>
  </si>
  <si>
    <t>Analgésicos e anti-inflamatórios, metroclopramida</t>
  </si>
  <si>
    <t>HAS, OBESIDADE</t>
  </si>
  <si>
    <t>Anti-hipertensivos, Diuréticos</t>
  </si>
  <si>
    <t>HAS, Infecção urinaria</t>
  </si>
  <si>
    <t xml:space="preserve">HAS, AVE, Alzheimer </t>
  </si>
  <si>
    <t>Ansiolíticos e hipnóticos, Omeoprazol e domperidona</t>
  </si>
  <si>
    <t>ANTI-BIÓTICOS (azitromicina), ceftriaxona,  clindamicina</t>
  </si>
  <si>
    <t>HAS, DIABETTES II, IAM</t>
  </si>
  <si>
    <t>Anti-hipertensivos, carvedilol, losartana, nesina, aas</t>
  </si>
  <si>
    <t>HAS, DIABETTES II, AVE</t>
  </si>
  <si>
    <t>Analgésicos e anti-inflamatórios, ANTI-BIÓTICOS (azitromicina)</t>
  </si>
  <si>
    <t>HAS, DPOC, AVE, coronopatia, varizes</t>
  </si>
  <si>
    <t>Anti-hipertensivos, Broncodilatadores, ASS</t>
  </si>
  <si>
    <t>HAS, DIABETTES II, OBESIDADE</t>
  </si>
  <si>
    <t xml:space="preserve">Anti-hipertensivos, Ansiolíticos e hipnóticos, atenolol, losartana, diazempam </t>
  </si>
  <si>
    <t xml:space="preserve">ANTI-BIÓTICOS (azitromicina), amoxicilina e azitromicina , insulina regular, sabutamol, furosemida </t>
  </si>
  <si>
    <t>OBESIDADE</t>
  </si>
  <si>
    <t xml:space="preserve">ANTI-BIÓTICOS (azitromicina), sulfametoxazol, ceftriaxona </t>
  </si>
  <si>
    <t>HAS, DOENÇA TIREOIDIANA, IC</t>
  </si>
  <si>
    <t>Anti-hipertensivos, Diuréticos, Reposição hormonal, Captopril, qtenolol, metidopa, furosemida, anolidipina, levotiroxina, aas, vit d</t>
  </si>
  <si>
    <t xml:space="preserve">Analgésicos e anti-inflamatórios, CORTICÓIDES, ANTI-COAGULANTE (heparina), clopidogrel, sinvastatina, aas, enoxoparina,  mirfina, furosemida,  dexametasona </t>
  </si>
  <si>
    <t xml:space="preserve">HAS, OBESIDADE, Epilepsia </t>
  </si>
  <si>
    <t>Anti-hipertensivos, Antiarritmicos, r</t>
  </si>
  <si>
    <t>ANTI-BIÓTICOS (azitromicina), antiepileticos,  benzodiazepinicos</t>
  </si>
  <si>
    <t xml:space="preserve">HAS, AVE, amputada bilateralmente,  </t>
  </si>
  <si>
    <t xml:space="preserve">ANTI-BIÓTICOS (azitromicina), Ceftriaxona,  amoxicilina </t>
  </si>
  <si>
    <t>Anti-hipertensivos, captopril</t>
  </si>
  <si>
    <t>HAS, AVE, Alzheimer,  acamado</t>
  </si>
  <si>
    <t>Anti-hipertensivos, Ansiolíticos e hipnóticos, Losartana, quetiapina, sertralina, alprazolan</t>
  </si>
  <si>
    <t xml:space="preserve">Analgésicos e anti-inflamatórios, Hidrocortizona, tarbutalina, </t>
  </si>
  <si>
    <t>UTI</t>
  </si>
  <si>
    <t>HAS, DOENÇA TIREOIDIANA, IC, AVE, IAM, ARRITMIA, EAP,</t>
  </si>
  <si>
    <t>Anti-hipertensivos, Diuréticos, Suplementos, Anti-diabéticos, Reposição hormonal, omeprazol, syntrodim, xarelton, addera D3.</t>
  </si>
  <si>
    <t>Ansiolíticos e hipnóticos, ANTI-BIÓTICOS (azitromicina), anti-emetico, cloridrato de cimetidina, citrato de fentanila, midazolan, dexametasona, levotiroxina, oseltamivir, omeprazol.</t>
  </si>
  <si>
    <t>HAS, cesarea</t>
  </si>
  <si>
    <t>Analgésicos e anti-inflamatórios, ANTI-BIÓTICOS (azitromicina), ANTI-COAGULANTE (heparina), Furosemida, cloreto de potassio, cloridrato de ondasetrona, osetamivir, acetato de dexametasona, ceftraxona.</t>
  </si>
  <si>
    <t>Hiv</t>
  </si>
  <si>
    <t>tenofovir, lamivudina, dolutegravir</t>
  </si>
  <si>
    <t>Analgésicos e anti-inflamatórios, ANTI-BIÓTICOS (azitromicina), ceftriaxona, claritromicina, omeoprazol, bromoprida, dipirona</t>
  </si>
  <si>
    <t>50 anos</t>
  </si>
  <si>
    <t>HAS, DIABETTES II, DOENÇA TIREOIDIANA, AVE, ARRITMIA</t>
  </si>
  <si>
    <t>Anti-hipertensivos, Diuréticos, Anti-diabéticos, Reposição hormonal, Aas e pemtoxilina</t>
  </si>
  <si>
    <t>ANTI-BIÓTICOS (azitromicina), cloridrato de amiodarona, ceftriaxona</t>
  </si>
  <si>
    <t>1 mes</t>
  </si>
  <si>
    <t>DESNUTRIÇÃO, Alzheimer e hiperplasia proststica benigna</t>
  </si>
  <si>
    <t>CORTICÓIDES, ANTI-BIÓTICOS (azitromicina), ANTI-COAGULANTE (heparina), Heparina, piperacilina</t>
  </si>
  <si>
    <t>2 anos</t>
  </si>
  <si>
    <t>HAS, DPOC, IC</t>
  </si>
  <si>
    <t>Anti-hipertensivos, Diuréticos, alenia, carvedilol, amlodipina, prednisona</t>
  </si>
  <si>
    <t>CORTICÓIDES, ANTI-BIÓTICOS (azitromicina), dexametasona, furosemida, tazocin, piperacilina</t>
  </si>
  <si>
    <t>TUBERCULOSE, HIV</t>
  </si>
  <si>
    <t>Tratamento TB e HIV</t>
  </si>
  <si>
    <t>5 anos</t>
  </si>
  <si>
    <t>DPOC, IC</t>
  </si>
  <si>
    <t>Anti-hipertensivos, Diuréticos, Spray para asma (seretide); sprat para DPOC (SPIRIVA);</t>
  </si>
  <si>
    <t>11.400</t>
  </si>
  <si>
    <t>9.291</t>
  </si>
  <si>
    <t>Anti-hipertensivos, Diuréticos, Anti-diabéticos, Reposição hormonal, aldometi, atenolol, benicar, ibroton, metformina, insulina, pura</t>
  </si>
  <si>
    <t>10 anos</t>
  </si>
  <si>
    <t>DPOC, Alzheimer e Hipotireoidismo</t>
  </si>
  <si>
    <t>Ansiolíticos e hipnóticos, Reposição hormonal, Reposição hormonal tireoide (levotiroxina); para alzheimer (memantina); quetiapina</t>
  </si>
  <si>
    <t>4.140.000</t>
  </si>
  <si>
    <t>Hiv e Usuario de crack</t>
  </si>
  <si>
    <t>ANTI-BIÓTICOS (azitromicina), azitromicina e ceftriaxona</t>
  </si>
  <si>
    <t>5x na semana</t>
  </si>
  <si>
    <t>13.000</t>
  </si>
  <si>
    <t>HAS, DIABETTES II</t>
  </si>
  <si>
    <t>Diuréticos</t>
  </si>
  <si>
    <t>Analgésicos e anti-inflamatórios, Antibacterianos</t>
  </si>
  <si>
    <t>9.800</t>
  </si>
  <si>
    <t>1.284</t>
  </si>
  <si>
    <t>7.771</t>
  </si>
  <si>
    <t>30 anos</t>
  </si>
  <si>
    <t>Todos os dias</t>
  </si>
  <si>
    <t>Anti-hipertensivos, Anti-diabéticos, Alupurionol</t>
  </si>
  <si>
    <t>ANTI-BIÓTICOS (azitromicina), Ceftriaxona, Claritromicina</t>
  </si>
  <si>
    <t>9.000</t>
  </si>
  <si>
    <t>7.722</t>
  </si>
  <si>
    <t>1 semana</t>
  </si>
  <si>
    <t>DIABETTES II, Labirintopatia</t>
  </si>
  <si>
    <t>ANTI-BIÓTICOS (azitromicina), claritromicina, ceftriaxona,</t>
  </si>
  <si>
    <t>Anti-diabéticos, insulina</t>
  </si>
  <si>
    <t>Analgésicos e anti-inflamatórios, ANTI-BIÓTICOS (azitromicina), ANTI-COAGULANTE (heparina)</t>
  </si>
  <si>
    <t>17.600</t>
  </si>
  <si>
    <t>4.690.000</t>
  </si>
  <si>
    <t>Anti-hipertensivos, Antiarritmicos, Anti-diabéticos</t>
  </si>
  <si>
    <t>5.300</t>
  </si>
  <si>
    <t>3.381</t>
  </si>
  <si>
    <t>4.470.000</t>
  </si>
  <si>
    <t>HAS, IRC dialitica e FA cronica</t>
  </si>
  <si>
    <t>Anti-hipertensivos, Diuréticos, Anti-hiperglicêmicos, Anti-diabéticos</t>
  </si>
  <si>
    <t>ANTI-BIÓTICOS (azitromicina), ANTI-COAGULANTE (heparina)</t>
  </si>
  <si>
    <t>14.600</t>
  </si>
  <si>
    <t>3.110.000</t>
  </si>
  <si>
    <t>HAS, DIABETTES II, ANEMIA, ARRITMIA, amputada mie</t>
  </si>
  <si>
    <t>3 anos</t>
  </si>
  <si>
    <t>Insulina</t>
  </si>
  <si>
    <t>11.500</t>
  </si>
  <si>
    <t>183.000</t>
  </si>
  <si>
    <t>1.780.000</t>
  </si>
  <si>
    <t>40 anos</t>
  </si>
  <si>
    <t>HAS, DPOC, glaucoma</t>
  </si>
  <si>
    <t>Etilista crônico</t>
  </si>
  <si>
    <t>Fenobarbital (anticonvulsionante); Clonazepam</t>
  </si>
  <si>
    <t>Ansiolíticos e hipnóticos, ANTI-BIÓTICOS (azitromicina), ANTI-COAGULANTE (heparina)</t>
  </si>
  <si>
    <t>23.900</t>
  </si>
  <si>
    <t>3.780.000</t>
  </si>
  <si>
    <t>RAÇA 1=branca; 2=parda; 3=preta</t>
  </si>
  <si>
    <t>SETOR DE INTERNAÇÃO  1=enfermaria; 2=UTI; 3=emergencia</t>
  </si>
  <si>
    <t xml:space="preserve">Sem medicação </t>
  </si>
  <si>
    <t>Fez mas acabou: hidrocloriquina, ivermectina, prednisona e azitrimicina</t>
  </si>
  <si>
    <t>máscara facil de venturi</t>
  </si>
  <si>
    <t>AVE, 1996 e 2020</t>
  </si>
  <si>
    <t>CORTICÓIDES, ANTI-COAGULANTE (heparina), Dexametasona 6mg e enoxoparina 40mg</t>
  </si>
  <si>
    <t>HAS, DIABETTES II, OBESIDADE, IC, Amaurose a D</t>
  </si>
  <si>
    <t xml:space="preserve">Anti-hipertensivos, Diuréticos, Anti-diabéticos, Reposição hormonal, Omeprazol </t>
  </si>
  <si>
    <t>CORTICÓIDES, ANTI-COAGULANTE (heparina)</t>
  </si>
  <si>
    <t xml:space="preserve">HAS, DEPRESSÃO, TEP - trombose, Artrose. </t>
  </si>
  <si>
    <t>Ansiolíticos e hipnóticos</t>
  </si>
  <si>
    <t>Ansiolíticos e hipnóticos, ANTI-COAGULANTE (heparina)</t>
  </si>
  <si>
    <t>HAS, Colocacao de stent</t>
  </si>
  <si>
    <t>Anti-hipertensivos, Propanolol 80mg, aas 100mg, clopidogrel 75mg</t>
  </si>
  <si>
    <t>ANTI-VIRAIS (remdesivir), ANTI-BIÓTICOS (azitromicina), Nitaxonida e azitromicina e zinco</t>
  </si>
  <si>
    <t>HAS, DPOC, DEPRESSÃO, TVP</t>
  </si>
  <si>
    <t>Anti-hipertensivos, Analgésicos e anti-inflamatórios, Ansiolíticos e hipnóticos, Clonazepan, aerolin, nebulizacao com atroent, predinisona, losartana</t>
  </si>
  <si>
    <t>Anti-hipertensivos, Diuréticos, Broncodilatadores, Anticoagulantes</t>
  </si>
  <si>
    <t xml:space="preserve">Digitalicos </t>
  </si>
  <si>
    <t>HAS, DOENÇA TIREOIDIANA, Deficit auditivo</t>
  </si>
  <si>
    <t>Anti-hipertensivos, Reposição hormonal</t>
  </si>
  <si>
    <t>ANTI-BIÓTICOS (azitromicina), Azitromicina 500mg e ceftriaxona injetavel 1g</t>
  </si>
  <si>
    <t>HAS, DPOC, CÂNCER, Marcapasso</t>
  </si>
  <si>
    <t>HAS, DISLIPIDEMIA, AVE</t>
  </si>
  <si>
    <t>Anti-hipertensivos, Anti-diabéticos, Omeoprazol</t>
  </si>
  <si>
    <t>ANTI-BIÓTICOS (azitromicina), Ceftriaxona 500mg e oseltamivir (tamiflu)</t>
  </si>
  <si>
    <t xml:space="preserve">Anti-hipertensivos, Diuréticos, Ansiolíticos e hipnóticos, Antibiótico </t>
  </si>
  <si>
    <t>HAS, DIABETTES II, DOENÇA ATEROSCLERÓTICA, AVE</t>
  </si>
  <si>
    <t>Anti-hipertensivos, Anti-diabéticos</t>
  </si>
  <si>
    <t>DIABETTES II, Angina</t>
  </si>
  <si>
    <t>HAS, DPOC, OBESIDADE</t>
  </si>
  <si>
    <t xml:space="preserve">Soropositiva </t>
  </si>
  <si>
    <t xml:space="preserve">Antibióticos </t>
  </si>
  <si>
    <t>HAS, DIABETTES II, DPOC</t>
  </si>
  <si>
    <t>Anti-hipertensivos, Broncodilatadores</t>
  </si>
  <si>
    <t>IVERMECTINA (vermífugo), ANTI-BIÓTICOS (azitromicina), ANTI-COAGULANTE (heparina)</t>
  </si>
  <si>
    <t xml:space="preserve">HAS, DIABETTES II, Retardo mental </t>
  </si>
  <si>
    <t xml:space="preserve">Anti-hipertensivos, Ansiolíticos e hipnóticos, Anti-diabéticos, Aas, enalapril,  metformina, fenobarbital,  lamotrigina, sinvastatina </t>
  </si>
  <si>
    <t xml:space="preserve">ANTI-BIÓTICOS (azitromicina), TaMIFlu e ceftriaxona </t>
  </si>
  <si>
    <t>HAS, DIABETTES II, DISLIPIDEMIA</t>
  </si>
  <si>
    <t xml:space="preserve">AVE, CÂNCER, Alzheimer </t>
  </si>
  <si>
    <t xml:space="preserve">Anti coagulante </t>
  </si>
  <si>
    <t xml:space="preserve">ANTI-BIÓTICOS (azitromicina), Amoxicilina com clavulanato de potássio </t>
  </si>
  <si>
    <t>14.8</t>
  </si>
  <si>
    <t>Psoriase</t>
  </si>
  <si>
    <t xml:space="preserve">ANTI-BIÓTICOS (azitromicina), Tamiflu, amoxicilina e ceftriaxona </t>
  </si>
  <si>
    <t>HAS, DIABETTES II, Tem marcapasso, catarata e infeccao urinaria</t>
  </si>
  <si>
    <t>Anti-hipertensivos, Diuréticos, Furosemida e losartana</t>
  </si>
  <si>
    <t>ANTI-BIÓTICOS (azitromicina), Amoxicilina, anlodipino</t>
  </si>
  <si>
    <t>CORTICÓIDES, ANTI-COAGULANTE (heparina), Dexametasona e enoxaparina</t>
  </si>
  <si>
    <t>HAS, ASMA, OBESIDADE</t>
  </si>
  <si>
    <t>ANTI-BIÓTICOS (azitromicina), sulfametoxaxol</t>
  </si>
  <si>
    <t xml:space="preserve">Transtotno do panico e ansiedade </t>
  </si>
  <si>
    <t>Ansiolíticos e hipnóticos, ANTI-BIÓTICOS (azitromicina)</t>
  </si>
  <si>
    <t xml:space="preserve">Anti-hipertensivos, Diuréticos, Anti-diabéticos, Reposição hormonal, Insulina, carvedilol, clopidogrel, aas </t>
  </si>
  <si>
    <t xml:space="preserve">ANTI-BIÓTICOS (azitromicina), azitromicina e ceftriaxona </t>
  </si>
  <si>
    <t xml:space="preserve">ANTI-BIÓTICOS (azitromicina), Ceftriaxona  e azitromicina </t>
  </si>
  <si>
    <t>Anti-hipertensivos, losartana e aas</t>
  </si>
  <si>
    <t xml:space="preserve">ANTI-BIÓTICOS (azitromicina), azitromicina,  amoxicilina </t>
  </si>
  <si>
    <t>HAS, DIABETTES II, IC, CÂNCER</t>
  </si>
  <si>
    <t>Anti-hipertensivos, Diuréticos, Ansiolíticos e hipnóticos, Antiarritmicos</t>
  </si>
  <si>
    <t xml:space="preserve">ANTI-BIÓTICOS (azitromicina), Amoxicilina  e azitromicina </t>
  </si>
  <si>
    <t>DIABETTES II, DISLIPIDEMIA</t>
  </si>
  <si>
    <t>Diuréticos,  Metiformina</t>
  </si>
  <si>
    <t xml:space="preserve">DPOC, Alzheimer </t>
  </si>
  <si>
    <t>Antiparkinsonianos</t>
  </si>
  <si>
    <t>Anti-hipertensivos, Diuréticos, Anti-diabéticos</t>
  </si>
  <si>
    <t xml:space="preserve">ANTI-BIÓTICOS (azitromicina), Ceftriaxona e claritromicina </t>
  </si>
  <si>
    <t xml:space="preserve">CORTICÓIDES, ANTI-BIÓTICOS (azitromicina), ceftriaxona  e azitromicina , dexametasona </t>
  </si>
  <si>
    <t>Anti-hipertensivos, Diuréticos, Losartana e hctz</t>
  </si>
  <si>
    <t>HAS, DPOC, OBESIDADE, DEPRESSÃO, IC, Ex usuario de drogas</t>
  </si>
  <si>
    <t xml:space="preserve">ANTI-BIÓTICOS (azitromicina), azitromicina  e ceftriaxona </t>
  </si>
  <si>
    <t>HAS, DOENÇA TIREOIDIANA, IRC</t>
  </si>
  <si>
    <t>Anti-hipertensivos, Diuréticos, Suplementos</t>
  </si>
  <si>
    <t>CORTICÓIDES, ANTI-BIÓTICOS (azitromicina)</t>
  </si>
  <si>
    <t>HAS, DIABETTES II, IC, Ulcera em MIE</t>
  </si>
  <si>
    <t>Anti-hipertensivos, Anti-diabéticos, aas</t>
  </si>
  <si>
    <t>ANTI-BIÓTICOS (azitromicina), Ceftriaxona e furosemida</t>
  </si>
  <si>
    <t>HAS, doença mental</t>
  </si>
  <si>
    <t xml:space="preserve">ANTI-BIÓTICOS (azitromicina), Drogas anticoagulantes </t>
  </si>
  <si>
    <t>HAS, DPOC, Hipertensao pulmonar tipo 3 e daop com amputacao de MIE ha 10 anos</t>
  </si>
  <si>
    <t>Anti-hipertensivos, Diuréticos, Antiarritmicos, Broncodilatadores, digoxina, isossorbida, furosemida e enalapril, aas e alenia</t>
  </si>
  <si>
    <t xml:space="preserve">ANTI-BIÓTICOS (azitromicina), amoxicilina e piperaciclina, </t>
  </si>
  <si>
    <t>130.80</t>
  </si>
  <si>
    <t>CORTICÓIDES, ANTI-BIÓTICOS (azitromicina), ANTI-COAGULANTE (heparina)</t>
  </si>
  <si>
    <t xml:space="preserve">3x na semana </t>
  </si>
  <si>
    <t>124.88</t>
  </si>
  <si>
    <t>Anti-hipertensivos, Atenolol</t>
  </si>
  <si>
    <t>HAS, DIABETTES II, OBESIDADE, artrose</t>
  </si>
  <si>
    <t xml:space="preserve">Anti-hipertensivos, Anti-diabéticos, atenolol e metformina </t>
  </si>
  <si>
    <t>Analgésicos e anti-inflamatórios, ANTI-BIÓTICOS (azitromicina), Subtamol</t>
  </si>
  <si>
    <t>ASMA</t>
  </si>
  <si>
    <t>Broncodilatadores, CORTICÓIDES</t>
  </si>
  <si>
    <t>Anti-hipertensivos, Diuréticos, losartana, furosemida, atenolol</t>
  </si>
  <si>
    <t xml:space="preserve">ANTI-BIÓTICOS (azitromicina), azitromicina,  ceftriaxona </t>
  </si>
  <si>
    <t xml:space="preserve">Anti-hipertensivos, losartana </t>
  </si>
  <si>
    <t>parkinson e insonia</t>
  </si>
  <si>
    <t xml:space="preserve">Suplementos, Nao sabe informar nome dos medicamentos antiparkinsonianos </t>
  </si>
  <si>
    <t>Ansiolíticos e hipnóticos, CORTICÓIDES, ANTI-BIÓTICOS (azitromicina), ANTI-COAGULANTE (heparina), Dexametasona,  enoxoparina, clonazepam, pramipexol</t>
  </si>
  <si>
    <t xml:space="preserve">CORTICÓIDES, ANTI-COAGULANTE (heparina), Dexametasona,  enoxoparina </t>
  </si>
  <si>
    <t>acidente ha 15 anos na qual perdeu movimentos</t>
  </si>
  <si>
    <t>OBESIDADE, CÂNCER, Cancer Mama esquerda</t>
  </si>
  <si>
    <t>Anticoagulante, cefepima (antibiótico)</t>
  </si>
  <si>
    <t>crises convulsivas</t>
  </si>
  <si>
    <t>Anticonvulsivantes</t>
  </si>
  <si>
    <t>Anti-hipertensivos, Diuréticos, Ansiolíticos e hipnóticos, losartana, aas, hctz, doxazosina, clonazepam</t>
  </si>
  <si>
    <t xml:space="preserve">ANTI-BIÓTICOS (azitromicina), ANTI-COAGULANTE (heparina), amoxicilina, clavulanato, enoxoparina, </t>
  </si>
  <si>
    <t xml:space="preserve">DIABETTES II, DOENÇA TIREOIDIANA, pancreatite devido alcoolismo, </t>
  </si>
  <si>
    <t xml:space="preserve">Analgésicos e anti-inflamatórios, Anti-diabéticos, Reposição hormonal, omeoprazol,  levotiroxina,  dipirona, insulina, </t>
  </si>
  <si>
    <t xml:space="preserve">ANTI-BIÓTICOS (azitromicina), amoxicilina,  ceftriaxona,  metronidazol, oxaciclina, </t>
  </si>
  <si>
    <t xml:space="preserve">DPOC, Artrite reumatoide,  </t>
  </si>
  <si>
    <t xml:space="preserve">Broncodilatadores, aerolin, predinisona, leflunomida, pregabalina, </t>
  </si>
  <si>
    <t>ANTI-BIÓTICOS (azitromicina), levofloxacino e amoxicilina , hidrocortisona, salbutamol</t>
  </si>
  <si>
    <t>3 a 4</t>
  </si>
  <si>
    <t>Anti-hipertensivos, enalapril</t>
  </si>
  <si>
    <t xml:space="preserve">ANTI-BIÓTICOS (azitromicina), Azitromicina e clavulanato </t>
  </si>
  <si>
    <t>TUBERCULOSE, Hiv, etilista e usuaria de crack</t>
  </si>
  <si>
    <t>Ansiolíticos e hipnóticos, Tdf+3tc+dtg, rif+inh, vit b6, prednisona, diazepam</t>
  </si>
  <si>
    <t xml:space="preserve">ANTI-BIÓTICOS (azitromicina), ANTI-COAGULANTE (heparina), Amoxicilina, fluconazol, sulfametaxazol, enoxoparina, bactrim, tonofovir, prednisona </t>
  </si>
  <si>
    <t>Analgésicos e anti-inflamatórios, Broncodilatadores, CORTICÓIDES, ANTI-BIÓTICOS (azitromicina), ANTI-COAGULANTE (heparina), Anti-emetico, glicose, omeprazol, insulina, ceftraxona.</t>
  </si>
  <si>
    <t>3x</t>
  </si>
  <si>
    <t>Analgésicos e anti-inflamatórios, CORTICÓIDES, ANTI-BIÓTICOS (azitromicina), Insulina, glicose, anti-emetico, tamiflur, ceftriaxona.</t>
  </si>
  <si>
    <t>Analgésicos e anti-inflamatórios, CORTICÓIDES, ANTI-BIÓTICOS (azitromicina), ANTI-COAGULANTE (heparina), Anti-emetico, anti-hipertensivos, insulina regular.</t>
  </si>
  <si>
    <t>torção testicular e orquidopexia.</t>
  </si>
  <si>
    <t>Analgésicos e anti-inflamatórios, CORTICÓIDES, ANTI-COAGULANTE (heparina), Anti-emetico, oseltamivir, insulina regular, claritromicina, ceftriaxona,</t>
  </si>
  <si>
    <t>Analgésicos e anti-inflamatórios, CORTICÓIDES, ANTI-BIÓTICOS (azitromicina), ANTI-COAGULANTE (heparina), Bromoprida, cimetidina, ceftriaxona</t>
  </si>
  <si>
    <t>15 dias</t>
  </si>
  <si>
    <t>HAS, DPOC, IC, Adenocarcinoma de prostata com metastases osseas</t>
  </si>
  <si>
    <t>Anti-hipertensivos, Diuréticos, Anti coagulante aas,</t>
  </si>
  <si>
    <t>CORTICÓIDES, ANTI-BIÓTICOS (azitromicina), dexametasona, ceftriaxona</t>
  </si>
  <si>
    <t>DIABETTES II, AVE</t>
  </si>
  <si>
    <t>Anti-diabéticos, grifage e insulina</t>
  </si>
  <si>
    <t>ANTI-BIÓTICOS (azitromicina), Ceftriaxona, tamiflu</t>
  </si>
  <si>
    <t>gota</t>
  </si>
  <si>
    <t>20 anos</t>
  </si>
  <si>
    <t>HAS, DIABETTES II, OBESIDADE, IC</t>
  </si>
  <si>
    <t>Anti-hipertensivos, Anti-diabéticos, manipulado para acido urico</t>
  </si>
  <si>
    <t>CORTICÓIDES, ANTI-BIÓTICOS (azitromicina), ceftriaxona, claritromicina e dexametasona</t>
  </si>
  <si>
    <t>Anti-hipertensivos, Diuréticos, Anti-hiperglicêmicos</t>
  </si>
  <si>
    <t>3.670.000</t>
  </si>
  <si>
    <t>DIABETTES II</t>
  </si>
  <si>
    <t>Anti-diabéticos, Metformina e insulina</t>
  </si>
  <si>
    <t>CORTICÓIDES, ANTI-BIÓTICOS (azitromicina), ANTI-COAGULANTE (heparina), Ceftriaxona, claritromicina, enoxaparina, dexametasona</t>
  </si>
  <si>
    <t xml:space="preserve">30 anos </t>
  </si>
  <si>
    <t>Ansiolíticos e hipnóticos, ANTI-BIÓTICOS (azitromicina), ANTI-COAGULANTE (heparina), Ceftriaxona e azitromicina , enoxoparina e dexametasona e haloperidol</t>
  </si>
  <si>
    <t>HAS, IAM</t>
  </si>
  <si>
    <t>Anti-hipertensivos, Diuréticos, carvedilol (tratamento de icc severa); aas, sinvastatina, enalapril</t>
  </si>
  <si>
    <t>HAS, DIABETTES II, IC, ENFISEMA PULMONAR, Fibrilação atrial,</t>
  </si>
  <si>
    <t>CORTICÓIDES, ANTI-BIÓTICOS (azitromicina), ANTI-COAGULANTE (heparina), dexametasona, furosemida, enoxoparina e ceftriaxona, azitromicina</t>
  </si>
  <si>
    <t>ANTI-BIÓTICOS (azitromicina), ceftriaxona</t>
  </si>
  <si>
    <t>HAS, DIABETTES II, ASMA, OBESIDADE, Elefantiase em MIE, com lesoes ulceradas cronicas</t>
  </si>
  <si>
    <t>Analgésicos e anti-inflamatórios, CORTICÓIDES, ANTI-COAGULANTE (heparina)</t>
  </si>
  <si>
    <t>16.930</t>
  </si>
  <si>
    <t>326.000</t>
  </si>
  <si>
    <t>4.590.000</t>
  </si>
  <si>
    <t>HAS, IC, Icc descompensada, derrame pleural bilateral</t>
  </si>
  <si>
    <t>Anti-hipertensivos, Anti-diabéticos, losartana, insulina, metformina, levotiroxina, puran, vit d, sinvastatina</t>
  </si>
  <si>
    <t>CORTICÓIDES, ANTI-BIÓTICOS (azitromicina), claritromicina, ceftriaxona e dexametasona</t>
  </si>
  <si>
    <t>HAS, DIABETTES II, DPOC, SEDENTARISMO, IC</t>
  </si>
  <si>
    <t>10.900</t>
  </si>
  <si>
    <t>0.0</t>
  </si>
  <si>
    <t>6.250.000</t>
  </si>
  <si>
    <t>Anti-hipertensivos, Analgésicos e anti-inflamatórios, Anti-diabéticos, losartana, diclofenaco, dipirona , sinvastatina, clonazepam</t>
  </si>
  <si>
    <t>ANTI-BIÓTICOS (azitromicina), ANTI-COAGULANTE (heparina), Aas, glicose 50%, anlodipino, insulina, amoxicilina</t>
  </si>
  <si>
    <t>Anti-hipertensivos, Nao lembra os nomes, atenolol, losartana, remédios da diálise</t>
  </si>
  <si>
    <t>3.530.000</t>
  </si>
  <si>
    <t>3 x na semana</t>
  </si>
  <si>
    <t>DIABETTES II, DOENÇA TIREOIDIANA, puran, levotiroxina</t>
  </si>
  <si>
    <t>Anti-diabéticos, Reposição hormonal, Remedio pro hipotiroidismo</t>
  </si>
  <si>
    <t>7.000</t>
  </si>
  <si>
    <t>4.711</t>
  </si>
  <si>
    <t>4.260.000</t>
  </si>
  <si>
    <t>IC, Doença de Parkinson, ICC</t>
  </si>
  <si>
    <t>Diuréticos, Ansiolíticos e hipnóticos, Antiparkinsonianos, Entresto, carvedilol (ICC)</t>
  </si>
  <si>
    <t>8.500</t>
  </si>
  <si>
    <t>4.040.000</t>
  </si>
  <si>
    <t>HAS, DIABETTES II, DPOC, IC, IAM, Amputacao de mie e erisipela bolhosa</t>
  </si>
  <si>
    <t>Ansiolíticos e hipnóticos, ANTI-BIÓTICOS (azitromicina), Furosemida, prednisona, fumarato de quetia, clonazepam, budesonida, azitromicina, ceftriaxona</t>
  </si>
  <si>
    <t>USO DE OXIGENOTERAPIA 1-sim; 2-não</t>
  </si>
  <si>
    <t>LITROS</t>
  </si>
  <si>
    <t>282.000</t>
  </si>
  <si>
    <t>163.000</t>
  </si>
  <si>
    <t>1.354</t>
  </si>
  <si>
    <t>222.000</t>
  </si>
  <si>
    <t>10.6</t>
  </si>
  <si>
    <t>148.000</t>
  </si>
  <si>
    <t>266.000</t>
  </si>
  <si>
    <t>1.848</t>
  </si>
  <si>
    <t>136.000</t>
  </si>
  <si>
    <t>243.000</t>
  </si>
  <si>
    <t>11.6</t>
  </si>
  <si>
    <t>FUNÇÃO ENDOTELIAL</t>
  </si>
  <si>
    <t>Análise FLUXO</t>
  </si>
  <si>
    <t>Análise DIÂMETRO</t>
  </si>
  <si>
    <t>Fluxo bsl</t>
  </si>
  <si>
    <t>Max</t>
  </si>
  <si>
    <t>Avg</t>
  </si>
  <si>
    <t>cm/s pré</t>
  </si>
  <si>
    <t>Fluxo pós</t>
  </si>
  <si>
    <t>Cm/s</t>
  </si>
  <si>
    <t>Mm/s</t>
  </si>
  <si>
    <t>Shear Stress</t>
  </si>
  <si>
    <t>Diam. bsl</t>
  </si>
  <si>
    <t>Min</t>
  </si>
  <si>
    <t>Diam. 1'</t>
  </si>
  <si>
    <t>% FMD 1'</t>
  </si>
  <si>
    <t>Diam. 2'</t>
  </si>
  <si>
    <t>% FMD 2'</t>
  </si>
  <si>
    <t>Diam. 3'</t>
  </si>
  <si>
    <t>%FMD 3'</t>
  </si>
  <si>
    <t>Diâmetro Hiperemia (mm)</t>
  </si>
  <si>
    <t>FMD (mm)</t>
  </si>
  <si>
    <t>%FMD</t>
  </si>
  <si>
    <t>0.05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</si>
</sst>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#.0"/>
    <numFmt numFmtId="166" formatCode="#.##"/>
    <numFmt numFmtId="167" formatCode="0.0000"/>
    <numFmt numFmtId="168" formatCode="#,##0.0000"/>
    <numFmt numFmtId="169" formatCode="0.000"/>
    <numFmt numFmtId="170" formatCode="d\.m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</font>
    <font>
      <b/>
      <sz val="11"/>
      <color rgb="FF000000"/>
      <name val="Calibri"/>
    </font>
    <font>
      <sz val="11"/>
      <name val="Arial"/>
    </font>
    <font>
      <sz val="11"/>
      <color theme="1"/>
      <name val="Calibri"/>
    </font>
    <font>
      <b/>
      <sz val="11"/>
      <color rgb="FFFF0000"/>
      <name val="Calibri"/>
    </font>
    <font>
      <sz val="11"/>
      <color rgb="FF000000"/>
      <name val="Calibri"/>
    </font>
    <font>
      <sz val="11"/>
      <color rgb="FFFF0000"/>
      <name val="Calibri"/>
    </font>
    <font>
      <sz val="11"/>
      <color rgb="FF000000"/>
      <name val="Arial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FFFF00"/>
        <bgColor rgb="FFFFFF0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2" fillId="5" borderId="1" xfId="0" applyFont="1" applyFill="1" applyBorder="1"/>
    <xf numFmtId="0" fontId="1" fillId="6" borderId="1" xfId="0" applyFont="1" applyFill="1" applyBorder="1"/>
    <xf numFmtId="0" fontId="3" fillId="7" borderId="1" xfId="0" applyFont="1" applyFill="1" applyBorder="1"/>
    <xf numFmtId="0" fontId="1" fillId="2" borderId="1" xfId="0" applyFont="1" applyFill="1" applyBorder="1" applyAlignment="1"/>
    <xf numFmtId="0" fontId="0" fillId="2" borderId="1" xfId="0" applyFont="1" applyFill="1" applyBorder="1" applyAlignment="1"/>
    <xf numFmtId="3" fontId="1" fillId="0" borderId="0" xfId="0" applyNumberFormat="1" applyFont="1" applyAlignment="1"/>
    <xf numFmtId="0" fontId="1" fillId="0" borderId="0" xfId="0" applyFont="1" applyAlignment="1"/>
    <xf numFmtId="164" fontId="0" fillId="0" borderId="0" xfId="0" applyNumberFormat="1" applyFont="1" applyAlignment="1"/>
    <xf numFmtId="0" fontId="0" fillId="8" borderId="0" xfId="0" applyFont="1" applyFill="1" applyAlignment="1"/>
    <xf numFmtId="0" fontId="1" fillId="8" borderId="0" xfId="0" applyFont="1" applyFill="1" applyAlignment="1"/>
    <xf numFmtId="0" fontId="1" fillId="6" borderId="0" xfId="0" applyFont="1" applyFill="1" applyAlignment="1"/>
    <xf numFmtId="0" fontId="1" fillId="0" borderId="0" xfId="0" applyFont="1" applyFill="1" applyAlignment="1"/>
    <xf numFmtId="0" fontId="3" fillId="9" borderId="0" xfId="0" applyFont="1" applyFill="1" applyAlignment="1"/>
    <xf numFmtId="0" fontId="0" fillId="0" borderId="0" xfId="0" applyFont="1" applyAlignment="1"/>
    <xf numFmtId="0" fontId="0" fillId="6" borderId="0" xfId="0" applyFont="1" applyFill="1" applyAlignment="1"/>
    <xf numFmtId="0" fontId="1" fillId="9" borderId="0" xfId="0" applyFont="1" applyFill="1" applyAlignment="1"/>
    <xf numFmtId="0" fontId="1" fillId="0" borderId="0" xfId="0" quotePrefix="1" applyNumberFormat="1" applyFont="1" applyAlignment="1"/>
    <xf numFmtId="3" fontId="1" fillId="0" borderId="0" xfId="0" applyNumberFormat="1" applyFont="1" applyFill="1" applyAlignment="1"/>
    <xf numFmtId="0" fontId="3" fillId="0" borderId="0" xfId="0" applyFont="1" applyAlignment="1"/>
    <xf numFmtId="0" fontId="0" fillId="0" borderId="0" xfId="0" applyFont="1" applyFill="1" applyAlignment="1"/>
    <xf numFmtId="0" fontId="0" fillId="9" borderId="0" xfId="0" applyFont="1" applyFill="1" applyAlignment="1"/>
    <xf numFmtId="165" fontId="1" fillId="0" borderId="0" xfId="0" applyNumberFormat="1" applyFont="1" applyAlignment="1"/>
    <xf numFmtId="0" fontId="1" fillId="0" borderId="0" xfId="0" quotePrefix="1" applyFont="1" applyAlignment="1"/>
    <xf numFmtId="166" fontId="1" fillId="0" borderId="0" xfId="0" applyNumberFormat="1" applyFont="1" applyAlignment="1"/>
    <xf numFmtId="0" fontId="4" fillId="6" borderId="2" xfId="0" applyFont="1" applyFill="1" applyBorder="1" applyAlignment="1">
      <alignment vertical="center"/>
    </xf>
    <xf numFmtId="0" fontId="4" fillId="6" borderId="2" xfId="0" applyFont="1" applyFill="1" applyBorder="1" applyAlignment="1">
      <alignment wrapText="1"/>
    </xf>
    <xf numFmtId="0" fontId="4" fillId="0" borderId="2" xfId="0" applyFont="1" applyFill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0" fontId="4" fillId="0" borderId="2" xfId="0" applyFont="1" applyBorder="1" applyAlignment="1">
      <alignment wrapText="1"/>
    </xf>
    <xf numFmtId="0" fontId="4" fillId="9" borderId="2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0" fillId="6" borderId="3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quotePrefix="1" applyNumberFormat="1" applyFont="1" applyFill="1" applyAlignment="1"/>
    <xf numFmtId="3" fontId="1" fillId="10" borderId="0" xfId="0" applyNumberFormat="1" applyFont="1" applyFill="1" applyAlignment="1"/>
    <xf numFmtId="0" fontId="1" fillId="10" borderId="0" xfId="0" applyFont="1" applyFill="1" applyAlignment="1"/>
    <xf numFmtId="0" fontId="1" fillId="11" borderId="0" xfId="0" applyFont="1" applyFill="1" applyAlignment="1"/>
    <xf numFmtId="0" fontId="1" fillId="11" borderId="0" xfId="0" applyFont="1" applyFill="1"/>
    <xf numFmtId="0" fontId="1" fillId="12" borderId="0" xfId="0" applyFont="1" applyFill="1" applyAlignment="1"/>
    <xf numFmtId="0" fontId="1" fillId="10" borderId="0" xfId="0" quotePrefix="1" applyNumberFormat="1" applyFont="1" applyFill="1" applyAlignment="1"/>
    <xf numFmtId="0" fontId="1" fillId="10" borderId="0" xfId="0" applyFont="1" applyFill="1"/>
    <xf numFmtId="3" fontId="1" fillId="10" borderId="0" xfId="0" applyNumberFormat="1" applyFont="1" applyFill="1" applyAlignment="1">
      <alignment horizontal="right"/>
    </xf>
    <xf numFmtId="0" fontId="1" fillId="10" borderId="0" xfId="0" applyFont="1" applyFill="1" applyAlignment="1">
      <alignment horizontal="right"/>
    </xf>
    <xf numFmtId="0" fontId="1" fillId="11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3" fontId="3" fillId="10" borderId="0" xfId="0" applyNumberFormat="1" applyFont="1" applyFill="1" applyAlignment="1">
      <alignment horizontal="right"/>
    </xf>
    <xf numFmtId="3" fontId="1" fillId="12" borderId="0" xfId="0" applyNumberFormat="1" applyFont="1" applyFill="1" applyAlignment="1">
      <alignment horizontal="right"/>
    </xf>
    <xf numFmtId="166" fontId="1" fillId="10" borderId="0" xfId="0" applyNumberFormat="1" applyFont="1" applyFill="1" applyAlignment="1">
      <alignment horizontal="right"/>
    </xf>
    <xf numFmtId="0" fontId="3" fillId="10" borderId="0" xfId="0" applyFont="1" applyFill="1" applyAlignment="1"/>
    <xf numFmtId="3" fontId="1" fillId="13" borderId="0" xfId="0" applyNumberFormat="1" applyFont="1" applyFill="1" applyAlignment="1">
      <alignment horizontal="right"/>
    </xf>
    <xf numFmtId="0" fontId="1" fillId="13" borderId="0" xfId="0" applyFont="1" applyFill="1" applyAlignment="1"/>
    <xf numFmtId="0" fontId="1" fillId="13" borderId="0" xfId="0" applyFont="1" applyFill="1" applyAlignment="1">
      <alignment horizontal="right"/>
    </xf>
    <xf numFmtId="0" fontId="1" fillId="14" borderId="0" xfId="0" applyFont="1" applyFill="1" applyAlignment="1"/>
    <xf numFmtId="0" fontId="1" fillId="14" borderId="0" xfId="0" applyFont="1" applyFill="1" applyAlignment="1">
      <alignment horizontal="right"/>
    </xf>
    <xf numFmtId="0" fontId="3" fillId="13" borderId="0" xfId="0" applyFont="1" applyFill="1" applyAlignment="1">
      <alignment horizontal="right"/>
    </xf>
    <xf numFmtId="166" fontId="1" fillId="13" borderId="0" xfId="0" applyNumberFormat="1" applyFont="1" applyFill="1" applyAlignment="1">
      <alignment horizontal="right"/>
    </xf>
    <xf numFmtId="0" fontId="1" fillId="13" borderId="0" xfId="0" quotePrefix="1" applyNumberFormat="1" applyFont="1" applyFill="1" applyAlignment="1"/>
    <xf numFmtId="0" fontId="3" fillId="13" borderId="0" xfId="0" applyFont="1" applyFill="1" applyAlignment="1"/>
    <xf numFmtId="0" fontId="1" fillId="13" borderId="0" xfId="0" applyFont="1" applyFill="1"/>
    <xf numFmtId="14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Border="1" applyAlignment="1"/>
    <xf numFmtId="3" fontId="1" fillId="0" borderId="0" xfId="0" applyNumberFormat="1" applyFont="1" applyAlignment="1">
      <alignment horizontal="right"/>
    </xf>
    <xf numFmtId="0" fontId="1" fillId="0" borderId="0" xfId="0" quotePrefix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quotePrefix="1" applyNumberFormat="1" applyFont="1" applyBorder="1" applyAlignment="1"/>
    <xf numFmtId="0" fontId="1" fillId="6" borderId="0" xfId="0" applyFont="1" applyFill="1" applyAlignment="1">
      <alignment horizontal="right"/>
    </xf>
    <xf numFmtId="3" fontId="1" fillId="6" borderId="0" xfId="0" applyNumberFormat="1" applyFont="1" applyFill="1" applyAlignment="1">
      <alignment horizontal="right"/>
    </xf>
    <xf numFmtId="0" fontId="3" fillId="9" borderId="0" xfId="0" applyFont="1" applyFill="1" applyAlignment="1">
      <alignment horizontal="right"/>
    </xf>
    <xf numFmtId="0" fontId="0" fillId="0" borderId="1" xfId="0" applyFont="1" applyFill="1" applyBorder="1" applyAlignment="1"/>
    <xf numFmtId="0" fontId="3" fillId="0" borderId="0" xfId="0" applyFont="1" applyFill="1" applyBorder="1" applyAlignment="1"/>
    <xf numFmtId="3" fontId="1" fillId="0" borderId="0" xfId="0" applyNumberFormat="1" applyFont="1" applyBorder="1" applyAlignment="1"/>
    <xf numFmtId="164" fontId="0" fillId="0" borderId="0" xfId="0" applyNumberFormat="1" applyFont="1" applyBorder="1" applyAlignment="1"/>
    <xf numFmtId="0" fontId="0" fillId="0" borderId="0" xfId="0" applyFont="1" applyBorder="1" applyAlignment="1"/>
    <xf numFmtId="0" fontId="4" fillId="6" borderId="5" xfId="0" applyFont="1" applyFill="1" applyBorder="1" applyAlignment="1">
      <alignment vertical="center"/>
    </xf>
    <xf numFmtId="0" fontId="4" fillId="6" borderId="5" xfId="0" applyFont="1" applyFill="1" applyBorder="1" applyAlignment="1">
      <alignment wrapText="1"/>
    </xf>
    <xf numFmtId="0" fontId="4" fillId="0" borderId="5" xfId="0" applyFont="1" applyFill="1" applyBorder="1" applyAlignment="1">
      <alignment horizontal="right" wrapText="1"/>
    </xf>
    <xf numFmtId="0" fontId="1" fillId="0" borderId="0" xfId="0" applyFont="1" applyFill="1" applyBorder="1" applyAlignment="1"/>
    <xf numFmtId="0" fontId="4" fillId="0" borderId="5" xfId="0" applyFont="1" applyBorder="1" applyAlignment="1">
      <alignment horizontal="right" wrapText="1"/>
    </xf>
    <xf numFmtId="0" fontId="4" fillId="0" borderId="5" xfId="0" applyFont="1" applyBorder="1" applyAlignment="1">
      <alignment wrapText="1"/>
    </xf>
    <xf numFmtId="0" fontId="4" fillId="9" borderId="5" xfId="0" applyFont="1" applyFill="1" applyBorder="1" applyAlignment="1">
      <alignment wrapText="1"/>
    </xf>
    <xf numFmtId="3" fontId="0" fillId="0" borderId="0" xfId="0" applyNumberFormat="1"/>
    <xf numFmtId="0" fontId="6" fillId="15" borderId="7" xfId="0" applyFont="1" applyFill="1" applyBorder="1" applyAlignment="1">
      <alignment horizontal="center" vertical="center"/>
    </xf>
    <xf numFmtId="0" fontId="7" fillId="0" borderId="8" xfId="0" applyFont="1" applyBorder="1"/>
    <xf numFmtId="0" fontId="7" fillId="0" borderId="9" xfId="0" applyFont="1" applyBorder="1"/>
    <xf numFmtId="0" fontId="8" fillId="0" borderId="0" xfId="0" applyFont="1" applyAlignment="1">
      <alignment horizontal="center" vertical="center"/>
    </xf>
    <xf numFmtId="0" fontId="7" fillId="0" borderId="10" xfId="0" applyFont="1" applyBorder="1"/>
    <xf numFmtId="0" fontId="7" fillId="0" borderId="0" xfId="0" applyFont="1" applyBorder="1"/>
    <xf numFmtId="0" fontId="7" fillId="0" borderId="11" xfId="0" applyFont="1" applyBorder="1"/>
    <xf numFmtId="0" fontId="5" fillId="15" borderId="12" xfId="0" applyFont="1" applyFill="1" applyBorder="1" applyAlignment="1">
      <alignment horizontal="center" vertical="center"/>
    </xf>
    <xf numFmtId="0" fontId="7" fillId="0" borderId="13" xfId="0" applyFont="1" applyBorder="1"/>
    <xf numFmtId="0" fontId="7" fillId="0" borderId="14" xfId="0" applyFont="1" applyBorder="1"/>
    <xf numFmtId="0" fontId="5" fillId="16" borderId="6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/>
    </xf>
    <xf numFmtId="0" fontId="9" fillId="16" borderId="15" xfId="0" applyFont="1" applyFill="1" applyBorder="1" applyAlignment="1">
      <alignment horizontal="center" vertical="center"/>
    </xf>
    <xf numFmtId="0" fontId="5" fillId="16" borderId="16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/>
    </xf>
    <xf numFmtId="0" fontId="10" fillId="10" borderId="14" xfId="0" applyFont="1" applyFill="1" applyBorder="1" applyAlignment="1">
      <alignment horizontal="center"/>
    </xf>
    <xf numFmtId="167" fontId="10" fillId="10" borderId="14" xfId="0" applyNumberFormat="1" applyFont="1" applyFill="1" applyBorder="1" applyAlignment="1">
      <alignment horizontal="center"/>
    </xf>
    <xf numFmtId="2" fontId="10" fillId="10" borderId="14" xfId="0" applyNumberFormat="1" applyFont="1" applyFill="1" applyBorder="1" applyAlignment="1">
      <alignment horizontal="center"/>
    </xf>
    <xf numFmtId="2" fontId="11" fillId="10" borderId="14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 vertical="center"/>
    </xf>
    <xf numFmtId="167" fontId="10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168" fontId="10" fillId="0" borderId="6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169" fontId="10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2" fontId="12" fillId="0" borderId="6" xfId="0" applyNumberFormat="1" applyFont="1" applyBorder="1" applyAlignment="1">
      <alignment horizontal="center" vertical="center"/>
    </xf>
    <xf numFmtId="167" fontId="12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/>
    <xf numFmtId="3" fontId="10" fillId="0" borderId="6" xfId="0" applyNumberFormat="1" applyFont="1" applyBorder="1" applyAlignment="1">
      <alignment horizontal="center" vertical="center"/>
    </xf>
    <xf numFmtId="4" fontId="10" fillId="10" borderId="6" xfId="0" applyNumberFormat="1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0" fontId="10" fillId="0" borderId="14" xfId="0" applyFont="1" applyBorder="1" applyAlignment="1">
      <alignment horizontal="center"/>
    </xf>
    <xf numFmtId="2" fontId="11" fillId="0" borderId="14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2" fontId="8" fillId="0" borderId="6" xfId="0" applyNumberFormat="1" applyFont="1" applyBorder="1" applyAlignment="1">
      <alignment horizontal="center" vertical="center"/>
    </xf>
    <xf numFmtId="164" fontId="10" fillId="10" borderId="14" xfId="0" applyNumberFormat="1" applyFont="1" applyFill="1" applyBorder="1" applyAlignment="1">
      <alignment horizontal="center"/>
    </xf>
    <xf numFmtId="2" fontId="10" fillId="0" borderId="14" xfId="0" applyNumberFormat="1" applyFont="1" applyBorder="1" applyAlignment="1">
      <alignment horizontal="center"/>
    </xf>
    <xf numFmtId="2" fontId="11" fillId="10" borderId="6" xfId="0" applyNumberFormat="1" applyFont="1" applyFill="1" applyBorder="1" applyAlignment="1">
      <alignment horizontal="center"/>
    </xf>
    <xf numFmtId="170" fontId="8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4227B-0AB2-452E-9670-186671269C14}">
  <dimension ref="A1:BG83"/>
  <sheetViews>
    <sheetView workbookViewId="0">
      <selection activeCell="BH9" sqref="BH9"/>
    </sheetView>
  </sheetViews>
  <sheetFormatPr defaultRowHeight="15" x14ac:dyDescent="0.25"/>
  <sheetData>
    <row r="1" spans="1:59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16</v>
      </c>
      <c r="R1" s="3" t="s">
        <v>17</v>
      </c>
      <c r="S1" s="4" t="s">
        <v>18</v>
      </c>
      <c r="T1" s="1" t="s">
        <v>19</v>
      </c>
      <c r="U1" s="2" t="s">
        <v>20</v>
      </c>
      <c r="V1" s="1" t="s">
        <v>21</v>
      </c>
      <c r="W1" s="2" t="s">
        <v>22</v>
      </c>
      <c r="X1" s="5" t="s">
        <v>23</v>
      </c>
      <c r="Y1" s="5" t="s">
        <v>24</v>
      </c>
      <c r="Z1" s="5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6" t="s">
        <v>32</v>
      </c>
      <c r="AH1" s="7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7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</row>
    <row r="2" spans="1:59" s="17" customFormat="1" x14ac:dyDescent="0.25">
      <c r="A2" s="9">
        <v>1</v>
      </c>
      <c r="B2" s="10">
        <v>73</v>
      </c>
      <c r="C2" s="10" t="s">
        <v>59</v>
      </c>
      <c r="D2" s="10">
        <v>1</v>
      </c>
      <c r="E2" s="10" t="s">
        <v>60</v>
      </c>
      <c r="F2" s="10">
        <v>2</v>
      </c>
      <c r="G2" s="10" t="s">
        <v>61</v>
      </c>
      <c r="H2" s="10">
        <v>4</v>
      </c>
      <c r="I2" s="10">
        <v>1.65</v>
      </c>
      <c r="J2" s="10">
        <v>60</v>
      </c>
      <c r="K2" s="11">
        <v>22.03856749311295</v>
      </c>
      <c r="L2" s="10" t="s">
        <v>62</v>
      </c>
      <c r="M2" s="10">
        <v>1</v>
      </c>
      <c r="N2" s="10" t="s">
        <v>63</v>
      </c>
      <c r="O2" s="10">
        <v>2</v>
      </c>
      <c r="P2" s="12"/>
      <c r="Q2" s="13" t="s">
        <v>64</v>
      </c>
      <c r="R2" s="10">
        <v>4</v>
      </c>
      <c r="S2" s="10">
        <v>1</v>
      </c>
      <c r="T2" s="10" t="s">
        <v>65</v>
      </c>
      <c r="U2" s="10">
        <v>2</v>
      </c>
      <c r="V2" s="10" t="s">
        <v>63</v>
      </c>
      <c r="W2" s="10">
        <v>2</v>
      </c>
      <c r="X2" s="14" t="s">
        <v>66</v>
      </c>
      <c r="Y2" s="14" t="s">
        <v>67</v>
      </c>
      <c r="Z2" s="14" t="s">
        <v>68</v>
      </c>
      <c r="AA2" s="15">
        <v>88</v>
      </c>
      <c r="AB2" s="15">
        <v>120</v>
      </c>
      <c r="AC2" s="10">
        <v>80</v>
      </c>
      <c r="AD2" s="10">
        <v>91</v>
      </c>
      <c r="AE2" s="10">
        <v>23</v>
      </c>
      <c r="AF2" s="10" t="s">
        <v>69</v>
      </c>
      <c r="AG2" s="16">
        <v>0</v>
      </c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59" s="17" customFormat="1" x14ac:dyDescent="0.25">
      <c r="A3" s="9">
        <v>8</v>
      </c>
      <c r="B3" s="10">
        <v>26</v>
      </c>
      <c r="C3" s="10" t="s">
        <v>59</v>
      </c>
      <c r="D3" s="10">
        <v>1</v>
      </c>
      <c r="E3" s="10" t="s">
        <v>60</v>
      </c>
      <c r="F3" s="10">
        <v>2</v>
      </c>
      <c r="G3" s="10" t="s">
        <v>70</v>
      </c>
      <c r="H3" s="10">
        <v>1</v>
      </c>
      <c r="I3" s="10">
        <v>1.78</v>
      </c>
      <c r="J3" s="10">
        <v>72</v>
      </c>
      <c r="K3" s="11">
        <v>22.724403484408533</v>
      </c>
      <c r="L3" s="10" t="s">
        <v>62</v>
      </c>
      <c r="M3" s="10">
        <v>1</v>
      </c>
      <c r="N3" s="10" t="s">
        <v>63</v>
      </c>
      <c r="O3" s="10">
        <v>2</v>
      </c>
      <c r="P3" s="12"/>
      <c r="Q3" s="13" t="s">
        <v>64</v>
      </c>
      <c r="R3" s="10">
        <v>3</v>
      </c>
      <c r="S3" s="10">
        <v>1</v>
      </c>
      <c r="T3" s="10" t="s">
        <v>65</v>
      </c>
      <c r="U3" s="10">
        <v>2</v>
      </c>
      <c r="V3" s="10" t="s">
        <v>71</v>
      </c>
      <c r="W3" s="10">
        <v>1</v>
      </c>
      <c r="X3" s="14" t="s">
        <v>72</v>
      </c>
      <c r="Y3" s="18"/>
      <c r="Z3" s="14" t="s">
        <v>73</v>
      </c>
      <c r="AA3" s="15">
        <v>96</v>
      </c>
      <c r="AB3" s="15">
        <v>127</v>
      </c>
      <c r="AC3" s="10">
        <v>78</v>
      </c>
      <c r="AD3" s="10">
        <v>94</v>
      </c>
      <c r="AE3" s="10">
        <v>28</v>
      </c>
      <c r="AF3" s="10" t="s">
        <v>69</v>
      </c>
      <c r="AG3" s="19">
        <v>0</v>
      </c>
      <c r="AH3" s="20">
        <v>14.6</v>
      </c>
      <c r="AI3" s="9">
        <v>10150</v>
      </c>
      <c r="AJ3" s="10">
        <v>413000</v>
      </c>
      <c r="AL3" s="10">
        <v>15</v>
      </c>
      <c r="AM3" s="10">
        <v>0.9</v>
      </c>
      <c r="AN3" s="10">
        <v>7.46</v>
      </c>
      <c r="AO3" s="10">
        <v>72</v>
      </c>
      <c r="AP3" s="10">
        <v>33.299999999999997</v>
      </c>
      <c r="AQ3" s="20">
        <v>23.9</v>
      </c>
      <c r="AR3" s="10">
        <v>0.2</v>
      </c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</row>
    <row r="4" spans="1:59" s="17" customFormat="1" x14ac:dyDescent="0.25">
      <c r="A4" s="9">
        <v>11</v>
      </c>
      <c r="B4" s="10">
        <v>84</v>
      </c>
      <c r="C4" s="10" t="s">
        <v>59</v>
      </c>
      <c r="D4" s="10">
        <v>1</v>
      </c>
      <c r="E4" s="10" t="s">
        <v>74</v>
      </c>
      <c r="F4" s="10">
        <v>3</v>
      </c>
      <c r="G4" s="10" t="s">
        <v>75</v>
      </c>
      <c r="H4" s="10">
        <v>3</v>
      </c>
      <c r="J4" s="10">
        <v>85</v>
      </c>
      <c r="K4" s="11" t="s">
        <v>64</v>
      </c>
      <c r="L4" s="10" t="s">
        <v>62</v>
      </c>
      <c r="M4" s="10">
        <v>1</v>
      </c>
      <c r="N4" s="10" t="s">
        <v>71</v>
      </c>
      <c r="O4" s="10">
        <v>1</v>
      </c>
      <c r="P4" s="13">
        <v>2</v>
      </c>
      <c r="Q4" s="13" t="s">
        <v>76</v>
      </c>
      <c r="R4" s="10">
        <v>8</v>
      </c>
      <c r="S4" s="10">
        <v>1</v>
      </c>
      <c r="T4" s="10" t="s">
        <v>77</v>
      </c>
      <c r="U4" s="10">
        <v>1</v>
      </c>
      <c r="V4" s="10" t="s">
        <v>63</v>
      </c>
      <c r="W4" s="10">
        <v>2</v>
      </c>
      <c r="X4" s="14" t="s">
        <v>78</v>
      </c>
      <c r="Y4" s="18"/>
      <c r="Z4" s="14" t="s">
        <v>79</v>
      </c>
      <c r="AA4" s="15">
        <v>140</v>
      </c>
      <c r="AB4" s="21">
        <v>167</v>
      </c>
      <c r="AC4" s="9">
        <v>129</v>
      </c>
      <c r="AD4" s="10">
        <v>97</v>
      </c>
      <c r="AE4" s="10">
        <v>18</v>
      </c>
      <c r="AF4" s="10" t="s">
        <v>80</v>
      </c>
      <c r="AG4" s="19">
        <v>4</v>
      </c>
      <c r="AH4" s="22">
        <v>4.49</v>
      </c>
      <c r="AI4" s="9">
        <v>13100</v>
      </c>
      <c r="AJ4" s="9">
        <v>251000</v>
      </c>
      <c r="AL4" s="10">
        <v>93</v>
      </c>
      <c r="AM4" s="20">
        <v>1.7</v>
      </c>
      <c r="AN4" s="10">
        <v>7.44</v>
      </c>
      <c r="AO4" s="10">
        <v>73.599999999999994</v>
      </c>
      <c r="AP4" s="10">
        <v>30.2</v>
      </c>
      <c r="AQ4" s="20">
        <v>20.399999999999999</v>
      </c>
      <c r="AR4" s="10">
        <v>-3.8</v>
      </c>
      <c r="AS4" s="10">
        <v>137</v>
      </c>
      <c r="AT4" s="10">
        <v>356</v>
      </c>
      <c r="AU4" s="9">
        <v>1179</v>
      </c>
      <c r="AV4" s="10">
        <v>464</v>
      </c>
      <c r="AW4" s="10">
        <v>7.24</v>
      </c>
      <c r="AX4" s="20">
        <v>13.8</v>
      </c>
      <c r="AY4" s="10">
        <v>138</v>
      </c>
      <c r="AZ4" s="10">
        <v>4.3</v>
      </c>
      <c r="BA4" s="10">
        <v>108</v>
      </c>
      <c r="BB4" s="10">
        <v>0.1</v>
      </c>
      <c r="BC4" s="9">
        <v>11135</v>
      </c>
      <c r="BD4" s="10">
        <v>131</v>
      </c>
      <c r="BE4" s="10"/>
      <c r="BF4" s="10"/>
      <c r="BG4" s="10"/>
    </row>
    <row r="5" spans="1:59" s="17" customFormat="1" x14ac:dyDescent="0.25">
      <c r="A5" s="9">
        <v>15</v>
      </c>
      <c r="B5" s="10">
        <v>61</v>
      </c>
      <c r="C5" s="10" t="s">
        <v>59</v>
      </c>
      <c r="D5" s="10">
        <v>1</v>
      </c>
      <c r="E5" s="10" t="s">
        <v>81</v>
      </c>
      <c r="F5" s="10">
        <v>1</v>
      </c>
      <c r="G5" s="10" t="s">
        <v>70</v>
      </c>
      <c r="H5" s="10">
        <v>1</v>
      </c>
      <c r="I5" s="10">
        <v>1.82</v>
      </c>
      <c r="J5" s="10">
        <v>96</v>
      </c>
      <c r="K5" s="11">
        <v>28.982007003985025</v>
      </c>
      <c r="L5" s="10" t="s">
        <v>62</v>
      </c>
      <c r="M5" s="10">
        <v>1</v>
      </c>
      <c r="N5" s="10" t="s">
        <v>63</v>
      </c>
      <c r="O5" s="10">
        <v>2</v>
      </c>
      <c r="P5" s="12"/>
      <c r="Q5" s="13" t="s">
        <v>64</v>
      </c>
      <c r="R5" s="10">
        <v>7</v>
      </c>
      <c r="S5" s="10">
        <v>1</v>
      </c>
      <c r="T5" s="10" t="s">
        <v>82</v>
      </c>
      <c r="U5" s="10">
        <v>4</v>
      </c>
      <c r="V5" s="10" t="s">
        <v>63</v>
      </c>
      <c r="W5" s="10">
        <v>2</v>
      </c>
      <c r="X5" s="14" t="s">
        <v>83</v>
      </c>
      <c r="Y5" s="18"/>
      <c r="Z5" s="14" t="s">
        <v>84</v>
      </c>
      <c r="AA5" s="15">
        <v>78</v>
      </c>
      <c r="AB5" s="15">
        <v>120</v>
      </c>
      <c r="AC5" s="10">
        <v>80</v>
      </c>
      <c r="AD5" s="10">
        <v>94</v>
      </c>
      <c r="AE5" s="10">
        <v>20</v>
      </c>
      <c r="AF5" s="10" t="s">
        <v>85</v>
      </c>
      <c r="AG5" s="19">
        <v>3</v>
      </c>
      <c r="AH5" s="20">
        <v>14.8</v>
      </c>
      <c r="AI5" s="10">
        <v>14600</v>
      </c>
      <c r="AJ5" s="10">
        <v>186000</v>
      </c>
      <c r="AL5" s="10">
        <v>30</v>
      </c>
      <c r="AM5" s="20">
        <v>1.1000000000000001</v>
      </c>
      <c r="AN5" s="10">
        <v>7.44</v>
      </c>
      <c r="AO5" s="10">
        <v>70.099999999999994</v>
      </c>
      <c r="AP5" s="10">
        <v>36.6</v>
      </c>
      <c r="AQ5" s="20">
        <v>24.7</v>
      </c>
      <c r="AR5" s="10">
        <v>0.4</v>
      </c>
      <c r="AS5" s="10">
        <v>171</v>
      </c>
      <c r="AT5" s="10">
        <v>314</v>
      </c>
      <c r="AU5" s="10">
        <v>733</v>
      </c>
      <c r="AV5" s="10">
        <v>35</v>
      </c>
      <c r="AW5" s="10">
        <v>26.18</v>
      </c>
      <c r="AX5" s="20">
        <v>15.1</v>
      </c>
      <c r="AY5" s="10">
        <v>138</v>
      </c>
      <c r="AZ5" s="10">
        <v>3.8</v>
      </c>
      <c r="BA5" s="10">
        <v>106</v>
      </c>
      <c r="BB5" s="10">
        <v>0</v>
      </c>
      <c r="BC5" s="10">
        <v>13341</v>
      </c>
      <c r="BD5" s="10">
        <v>147</v>
      </c>
      <c r="BE5" s="20">
        <v>1.8</v>
      </c>
      <c r="BF5" s="10"/>
      <c r="BG5" s="10"/>
    </row>
    <row r="6" spans="1:59" s="17" customFormat="1" x14ac:dyDescent="0.25">
      <c r="A6" s="9">
        <v>14</v>
      </c>
      <c r="B6" s="10">
        <v>25</v>
      </c>
      <c r="C6" s="10" t="s">
        <v>86</v>
      </c>
      <c r="D6" s="10">
        <v>2</v>
      </c>
      <c r="E6" s="10" t="s">
        <v>81</v>
      </c>
      <c r="F6" s="10">
        <v>1</v>
      </c>
      <c r="G6" s="10" t="s">
        <v>70</v>
      </c>
      <c r="H6" s="10">
        <v>1</v>
      </c>
      <c r="I6" s="10">
        <v>1.79</v>
      </c>
      <c r="J6" s="10">
        <v>50</v>
      </c>
      <c r="K6" s="11">
        <v>15.605006085952374</v>
      </c>
      <c r="L6" s="10" t="s">
        <v>62</v>
      </c>
      <c r="M6" s="10">
        <v>1</v>
      </c>
      <c r="N6" s="10" t="s">
        <v>63</v>
      </c>
      <c r="O6" s="10">
        <v>2</v>
      </c>
      <c r="P6" s="12"/>
      <c r="Q6" s="13" t="s">
        <v>64</v>
      </c>
      <c r="R6" s="10">
        <v>2</v>
      </c>
      <c r="S6" s="10">
        <v>2</v>
      </c>
      <c r="T6" s="10" t="s">
        <v>71</v>
      </c>
      <c r="U6" s="10">
        <v>3</v>
      </c>
      <c r="V6" s="10" t="s">
        <v>63</v>
      </c>
      <c r="W6" s="10">
        <v>2</v>
      </c>
      <c r="X6" s="14" t="s">
        <v>87</v>
      </c>
      <c r="Y6" s="14" t="s">
        <v>88</v>
      </c>
      <c r="Z6" s="14" t="s">
        <v>89</v>
      </c>
      <c r="AA6" s="15">
        <v>102</v>
      </c>
      <c r="AB6" s="15">
        <v>120</v>
      </c>
      <c r="AC6" s="10">
        <v>80</v>
      </c>
      <c r="AD6" s="10">
        <v>97</v>
      </c>
      <c r="AE6" s="10">
        <v>19</v>
      </c>
      <c r="AF6" s="10" t="s">
        <v>80</v>
      </c>
      <c r="AG6" s="19">
        <v>4</v>
      </c>
      <c r="AH6" s="10">
        <v>4.34</v>
      </c>
      <c r="AI6" s="9">
        <v>7500</v>
      </c>
      <c r="AJ6" s="9">
        <v>233000</v>
      </c>
      <c r="AK6" s="10">
        <v>98</v>
      </c>
      <c r="AL6" s="10">
        <v>14</v>
      </c>
      <c r="AM6" s="10">
        <v>0.4</v>
      </c>
      <c r="AN6" s="10">
        <v>7.46</v>
      </c>
      <c r="AO6" s="10">
        <v>72.5</v>
      </c>
      <c r="AP6" s="10">
        <v>34.6</v>
      </c>
      <c r="AQ6" s="20">
        <v>24.4</v>
      </c>
      <c r="AR6" s="10">
        <v>0.6</v>
      </c>
      <c r="AS6" s="10">
        <v>96</v>
      </c>
      <c r="AT6" s="10">
        <v>193</v>
      </c>
      <c r="AU6" s="9">
        <v>1425</v>
      </c>
      <c r="AV6" s="10">
        <v>19</v>
      </c>
      <c r="AW6" s="10">
        <v>1.75</v>
      </c>
      <c r="AX6" s="20">
        <v>12.1</v>
      </c>
      <c r="AY6" s="10">
        <v>144</v>
      </c>
      <c r="AZ6" s="20">
        <v>3.2</v>
      </c>
      <c r="BA6" s="10">
        <v>111</v>
      </c>
      <c r="BB6" s="10">
        <v>0</v>
      </c>
      <c r="BC6" s="9">
        <v>5400</v>
      </c>
      <c r="BD6" s="10">
        <v>75</v>
      </c>
      <c r="BE6" s="20">
        <v>1.5</v>
      </c>
      <c r="BF6" s="10"/>
      <c r="BG6" s="10"/>
    </row>
    <row r="7" spans="1:59" s="17" customFormat="1" x14ac:dyDescent="0.25">
      <c r="A7" s="9">
        <v>18</v>
      </c>
      <c r="B7" s="10">
        <v>35</v>
      </c>
      <c r="C7" s="10" t="s">
        <v>86</v>
      </c>
      <c r="D7" s="10">
        <v>2</v>
      </c>
      <c r="E7" s="10" t="s">
        <v>60</v>
      </c>
      <c r="F7" s="10">
        <v>2</v>
      </c>
      <c r="G7" s="10" t="s">
        <v>70</v>
      </c>
      <c r="H7" s="10">
        <v>1</v>
      </c>
      <c r="I7" s="10">
        <v>1.6</v>
      </c>
      <c r="J7" s="10">
        <v>63</v>
      </c>
      <c r="K7" s="11">
        <v>24.609374999999996</v>
      </c>
      <c r="L7" s="10" t="s">
        <v>62</v>
      </c>
      <c r="M7" s="10">
        <v>1</v>
      </c>
      <c r="N7" s="10" t="s">
        <v>71</v>
      </c>
      <c r="O7" s="10">
        <v>1</v>
      </c>
      <c r="P7" s="13">
        <v>2</v>
      </c>
      <c r="Q7" s="13" t="s">
        <v>76</v>
      </c>
      <c r="R7" s="10">
        <v>3</v>
      </c>
      <c r="S7" s="10">
        <v>2</v>
      </c>
      <c r="T7" s="10" t="s">
        <v>71</v>
      </c>
      <c r="U7" s="10">
        <v>3</v>
      </c>
      <c r="V7" s="10" t="s">
        <v>63</v>
      </c>
      <c r="W7" s="10">
        <v>2</v>
      </c>
      <c r="X7" s="18"/>
      <c r="Y7" s="14" t="s">
        <v>90</v>
      </c>
      <c r="Z7" s="14" t="s">
        <v>91</v>
      </c>
      <c r="AA7" s="15">
        <v>22</v>
      </c>
      <c r="AB7" s="23"/>
      <c r="AD7" s="10">
        <v>91</v>
      </c>
      <c r="AE7" s="10">
        <v>26</v>
      </c>
      <c r="AF7" s="10" t="s">
        <v>80</v>
      </c>
      <c r="AG7" s="19">
        <v>4</v>
      </c>
      <c r="AH7" s="20">
        <v>13.8</v>
      </c>
      <c r="AI7" s="10">
        <v>3050</v>
      </c>
      <c r="AJ7" s="10">
        <v>279000</v>
      </c>
      <c r="AL7" s="10">
        <v>40</v>
      </c>
      <c r="AM7" s="20">
        <v>1.1000000000000001</v>
      </c>
      <c r="AN7" s="10">
        <v>7.51</v>
      </c>
      <c r="AO7" s="10">
        <v>68</v>
      </c>
      <c r="AP7" s="20">
        <v>24.5</v>
      </c>
      <c r="AQ7" s="20">
        <v>19.399999999999999</v>
      </c>
      <c r="AR7" s="10">
        <v>-3.6</v>
      </c>
      <c r="AS7" s="10">
        <v>137</v>
      </c>
      <c r="AT7" s="10">
        <v>153</v>
      </c>
      <c r="AU7" s="10">
        <v>2288</v>
      </c>
      <c r="AV7" s="10">
        <v>288</v>
      </c>
      <c r="AW7" s="10">
        <v>33.67</v>
      </c>
      <c r="AX7" s="20">
        <v>13.3</v>
      </c>
      <c r="AY7" s="10">
        <v>137</v>
      </c>
      <c r="AZ7" s="10">
        <v>3</v>
      </c>
      <c r="BA7" s="10">
        <v>104</v>
      </c>
      <c r="BB7" s="10">
        <v>0</v>
      </c>
      <c r="BC7" s="10">
        <v>2471</v>
      </c>
      <c r="BD7" s="10">
        <v>31</v>
      </c>
      <c r="BE7" s="20">
        <v>3.2</v>
      </c>
      <c r="BF7" s="10"/>
      <c r="BG7" s="10"/>
    </row>
    <row r="8" spans="1:59" s="17" customFormat="1" x14ac:dyDescent="0.25">
      <c r="A8" s="9">
        <v>17</v>
      </c>
      <c r="B8" s="10">
        <v>47</v>
      </c>
      <c r="C8" s="10" t="s">
        <v>59</v>
      </c>
      <c r="D8" s="10">
        <v>1</v>
      </c>
      <c r="E8" s="10" t="s">
        <v>60</v>
      </c>
      <c r="F8" s="10">
        <v>2</v>
      </c>
      <c r="G8" s="10" t="s">
        <v>92</v>
      </c>
      <c r="H8" s="10">
        <v>2</v>
      </c>
      <c r="I8" s="10">
        <v>1.69</v>
      </c>
      <c r="J8" s="10">
        <v>71</v>
      </c>
      <c r="K8" s="11">
        <v>24.859073561850078</v>
      </c>
      <c r="L8" s="10" t="s">
        <v>62</v>
      </c>
      <c r="M8" s="10">
        <v>1</v>
      </c>
      <c r="N8" s="10" t="s">
        <v>63</v>
      </c>
      <c r="O8" s="10">
        <v>2</v>
      </c>
      <c r="P8" s="12"/>
      <c r="Q8" s="13" t="s">
        <v>64</v>
      </c>
      <c r="R8" s="10">
        <v>6</v>
      </c>
      <c r="S8" s="10">
        <v>2</v>
      </c>
      <c r="T8" s="10" t="s">
        <v>65</v>
      </c>
      <c r="U8" s="10">
        <v>2</v>
      </c>
      <c r="V8" s="10" t="s">
        <v>63</v>
      </c>
      <c r="W8" s="10">
        <v>2</v>
      </c>
      <c r="X8" s="14" t="s">
        <v>93</v>
      </c>
      <c r="Y8" s="14" t="s">
        <v>94</v>
      </c>
      <c r="Z8" s="14" t="s">
        <v>95</v>
      </c>
      <c r="AA8" s="15">
        <v>110</v>
      </c>
      <c r="AB8" s="21">
        <v>185</v>
      </c>
      <c r="AC8" s="9">
        <v>110</v>
      </c>
      <c r="AD8" s="10">
        <v>92</v>
      </c>
      <c r="AE8" s="10">
        <v>23</v>
      </c>
      <c r="AF8" s="10" t="s">
        <v>69</v>
      </c>
      <c r="AG8" s="19">
        <v>0</v>
      </c>
      <c r="AH8" s="10">
        <v>4.92</v>
      </c>
      <c r="AI8" s="9">
        <v>5580</v>
      </c>
      <c r="AJ8" s="9">
        <v>224000</v>
      </c>
      <c r="AK8" s="10">
        <v>265</v>
      </c>
      <c r="AL8" s="10">
        <v>21</v>
      </c>
      <c r="AM8" s="10">
        <v>0.7</v>
      </c>
      <c r="AN8" s="10">
        <v>7.41</v>
      </c>
      <c r="AO8" s="10">
        <v>60.8</v>
      </c>
      <c r="AP8" s="10">
        <v>41.9</v>
      </c>
      <c r="AQ8" s="20">
        <v>26.5</v>
      </c>
      <c r="AR8" s="20">
        <v>1.8</v>
      </c>
      <c r="AS8" s="10">
        <v>265</v>
      </c>
      <c r="AT8" s="10">
        <v>166</v>
      </c>
      <c r="AU8" s="9">
        <v>1283</v>
      </c>
      <c r="AV8" s="10">
        <v>115</v>
      </c>
      <c r="AW8" s="10">
        <v>0.6</v>
      </c>
      <c r="AX8" s="20">
        <v>10.8</v>
      </c>
      <c r="AY8" s="10">
        <v>136</v>
      </c>
      <c r="AZ8" s="10">
        <v>3.9</v>
      </c>
      <c r="BA8" s="10">
        <v>101</v>
      </c>
      <c r="BB8" s="10">
        <v>0</v>
      </c>
      <c r="BC8" s="9">
        <v>3267</v>
      </c>
      <c r="BD8" s="10">
        <v>56</v>
      </c>
      <c r="BE8" s="10">
        <v>0.9</v>
      </c>
      <c r="BF8" s="10"/>
      <c r="BG8" s="10"/>
    </row>
    <row r="9" spans="1:59" s="17" customFormat="1" x14ac:dyDescent="0.25">
      <c r="A9" s="9">
        <v>19</v>
      </c>
      <c r="B9" s="10">
        <v>79</v>
      </c>
      <c r="C9" s="10" t="s">
        <v>86</v>
      </c>
      <c r="D9" s="10">
        <v>2</v>
      </c>
      <c r="E9" s="10" t="s">
        <v>81</v>
      </c>
      <c r="F9" s="10">
        <v>1</v>
      </c>
      <c r="G9" s="10" t="s">
        <v>61</v>
      </c>
      <c r="H9" s="10">
        <v>4</v>
      </c>
      <c r="I9" s="10">
        <v>1.6</v>
      </c>
      <c r="J9" s="10">
        <v>58</v>
      </c>
      <c r="K9" s="11">
        <v>22.656249999999996</v>
      </c>
      <c r="L9" s="10" t="s">
        <v>62</v>
      </c>
      <c r="M9" s="10">
        <v>1</v>
      </c>
      <c r="N9" s="10" t="s">
        <v>71</v>
      </c>
      <c r="O9" s="10">
        <v>1</v>
      </c>
      <c r="P9" s="13">
        <v>2</v>
      </c>
      <c r="Q9" s="13" t="s">
        <v>76</v>
      </c>
      <c r="R9" s="10">
        <v>9</v>
      </c>
      <c r="S9" s="10">
        <v>2</v>
      </c>
      <c r="T9" s="10" t="s">
        <v>71</v>
      </c>
      <c r="U9" s="10">
        <v>3</v>
      </c>
      <c r="V9" s="10" t="s">
        <v>63</v>
      </c>
      <c r="W9" s="10">
        <v>2</v>
      </c>
      <c r="X9" s="14" t="s">
        <v>96</v>
      </c>
      <c r="Y9" s="14" t="s">
        <v>97</v>
      </c>
      <c r="Z9" s="18"/>
      <c r="AA9" s="15">
        <v>82</v>
      </c>
      <c r="AB9" s="15">
        <v>120</v>
      </c>
      <c r="AC9" s="10">
        <v>80</v>
      </c>
      <c r="AD9" s="10">
        <v>94</v>
      </c>
      <c r="AE9" s="10">
        <v>18</v>
      </c>
      <c r="AF9" s="10" t="s">
        <v>80</v>
      </c>
      <c r="AG9" s="19">
        <v>4</v>
      </c>
      <c r="AH9" s="10">
        <v>13</v>
      </c>
      <c r="AI9" s="10">
        <v>7580</v>
      </c>
      <c r="AJ9" s="10">
        <v>239000</v>
      </c>
      <c r="AL9" s="10">
        <v>33</v>
      </c>
      <c r="AM9" s="10">
        <v>1</v>
      </c>
      <c r="AN9" s="10">
        <v>7.38</v>
      </c>
      <c r="AO9" s="10">
        <v>48.6</v>
      </c>
      <c r="AP9" s="10">
        <v>49.2</v>
      </c>
      <c r="AQ9" s="20">
        <v>29.5</v>
      </c>
      <c r="AR9" s="20">
        <v>3.8</v>
      </c>
      <c r="AS9" s="10">
        <v>112</v>
      </c>
      <c r="AT9" s="10">
        <v>191</v>
      </c>
      <c r="AU9" s="10">
        <v>1289</v>
      </c>
      <c r="AV9" s="10">
        <v>113</v>
      </c>
      <c r="AW9" s="10">
        <v>0.6</v>
      </c>
      <c r="AX9" s="20">
        <v>11.9</v>
      </c>
      <c r="AY9" s="10">
        <v>141</v>
      </c>
      <c r="AZ9" s="20">
        <v>4.4000000000000004</v>
      </c>
      <c r="BA9" s="10">
        <v>106</v>
      </c>
      <c r="BB9" s="10">
        <v>0.4</v>
      </c>
      <c r="BC9" s="10">
        <v>5609</v>
      </c>
      <c r="BD9" s="10">
        <v>152</v>
      </c>
      <c r="BE9" s="10">
        <v>0.9</v>
      </c>
      <c r="BF9" s="10"/>
      <c r="BG9" s="10"/>
    </row>
    <row r="10" spans="1:59" s="17" customFormat="1" x14ac:dyDescent="0.25">
      <c r="A10" s="9">
        <v>22</v>
      </c>
      <c r="B10" s="10">
        <v>65</v>
      </c>
      <c r="C10" s="10" t="s">
        <v>59</v>
      </c>
      <c r="D10" s="10">
        <v>1</v>
      </c>
      <c r="E10" s="10" t="s">
        <v>81</v>
      </c>
      <c r="F10" s="10">
        <v>1</v>
      </c>
      <c r="G10" s="10" t="s">
        <v>92</v>
      </c>
      <c r="H10" s="10">
        <v>2</v>
      </c>
      <c r="I10" s="10">
        <v>1.65</v>
      </c>
      <c r="J10" s="10">
        <v>61</v>
      </c>
      <c r="K10" s="11">
        <v>22.4058769513315</v>
      </c>
      <c r="L10" s="10" t="s">
        <v>62</v>
      </c>
      <c r="M10" s="10">
        <v>1</v>
      </c>
      <c r="N10" s="10" t="s">
        <v>71</v>
      </c>
      <c r="O10" s="10">
        <v>1</v>
      </c>
      <c r="P10" s="13">
        <v>1</v>
      </c>
      <c r="Q10" s="13" t="s">
        <v>76</v>
      </c>
      <c r="R10" s="10">
        <v>9</v>
      </c>
      <c r="S10" s="10">
        <v>2</v>
      </c>
      <c r="T10" s="10" t="s">
        <v>71</v>
      </c>
      <c r="U10" s="10">
        <v>3</v>
      </c>
      <c r="V10" s="10" t="s">
        <v>63</v>
      </c>
      <c r="W10" s="10">
        <v>2</v>
      </c>
      <c r="X10" s="14" t="s">
        <v>98</v>
      </c>
      <c r="Y10" s="18"/>
      <c r="Z10" s="14" t="s">
        <v>99</v>
      </c>
      <c r="AA10" s="15">
        <v>78</v>
      </c>
      <c r="AB10" s="15">
        <v>122</v>
      </c>
      <c r="AC10" s="10">
        <v>77</v>
      </c>
      <c r="AD10" s="10">
        <v>95</v>
      </c>
      <c r="AE10" s="10">
        <v>23</v>
      </c>
      <c r="AF10" s="10" t="s">
        <v>69</v>
      </c>
      <c r="AG10" s="19">
        <v>0</v>
      </c>
      <c r="AH10" s="20">
        <v>16.100000000000001</v>
      </c>
      <c r="AI10" s="9">
        <v>9810</v>
      </c>
      <c r="AJ10" s="9">
        <v>191000</v>
      </c>
      <c r="AK10" s="10">
        <v>137</v>
      </c>
      <c r="AL10" s="10">
        <v>22</v>
      </c>
      <c r="AM10" s="10">
        <v>0.6</v>
      </c>
      <c r="AN10" s="10">
        <v>7.33</v>
      </c>
      <c r="AO10" s="10">
        <v>65.900000000000006</v>
      </c>
      <c r="AP10" s="10">
        <v>62.4</v>
      </c>
      <c r="AQ10" s="10">
        <v>32.700000000000003</v>
      </c>
      <c r="AR10" s="20">
        <v>6.7</v>
      </c>
      <c r="AS10" s="10">
        <v>137</v>
      </c>
      <c r="AT10" s="10">
        <v>160</v>
      </c>
      <c r="AU10" s="10">
        <v>589</v>
      </c>
      <c r="AV10" s="10">
        <v>360</v>
      </c>
      <c r="AW10" s="10">
        <v>7.79</v>
      </c>
      <c r="AX10" s="20">
        <v>13.2</v>
      </c>
      <c r="AY10" s="10">
        <v>139</v>
      </c>
      <c r="AZ10" s="10">
        <v>4.8</v>
      </c>
      <c r="BA10" s="10">
        <v>102</v>
      </c>
      <c r="BB10" s="10">
        <v>0</v>
      </c>
      <c r="BC10" s="9">
        <v>8633</v>
      </c>
      <c r="BD10" s="10">
        <v>196</v>
      </c>
      <c r="BE10" s="10">
        <v>0.5</v>
      </c>
      <c r="BF10" s="10"/>
      <c r="BG10" s="10"/>
    </row>
    <row r="11" spans="1:59" s="17" customFormat="1" x14ac:dyDescent="0.25">
      <c r="A11" s="9">
        <v>24</v>
      </c>
      <c r="B11" s="10">
        <v>66</v>
      </c>
      <c r="C11" s="10" t="s">
        <v>86</v>
      </c>
      <c r="D11" s="10">
        <v>2</v>
      </c>
      <c r="E11" s="10" t="s">
        <v>60</v>
      </c>
      <c r="F11" s="10">
        <v>2</v>
      </c>
      <c r="G11" s="10" t="s">
        <v>75</v>
      </c>
      <c r="H11" s="10">
        <v>3</v>
      </c>
      <c r="I11" s="10">
        <v>1.75</v>
      </c>
      <c r="J11" s="10">
        <v>53</v>
      </c>
      <c r="K11" s="11">
        <v>17.306122448979593</v>
      </c>
      <c r="L11" s="10" t="s">
        <v>62</v>
      </c>
      <c r="M11" s="10">
        <v>1</v>
      </c>
      <c r="N11" s="10" t="s">
        <v>71</v>
      </c>
      <c r="O11" s="10">
        <v>1</v>
      </c>
      <c r="P11" s="12"/>
      <c r="Q11" s="13" t="s">
        <v>64</v>
      </c>
      <c r="R11" s="10">
        <v>7</v>
      </c>
      <c r="S11" s="10">
        <v>2</v>
      </c>
      <c r="T11" s="10" t="s">
        <v>71</v>
      </c>
      <c r="U11" s="10">
        <v>3</v>
      </c>
      <c r="V11" s="10" t="s">
        <v>63</v>
      </c>
      <c r="W11" s="10">
        <v>2</v>
      </c>
      <c r="X11" s="14" t="s">
        <v>100</v>
      </c>
      <c r="Y11" s="14" t="s">
        <v>101</v>
      </c>
      <c r="Z11" s="14" t="s">
        <v>102</v>
      </c>
      <c r="AA11" s="15">
        <v>103</v>
      </c>
      <c r="AB11" s="15">
        <v>160</v>
      </c>
      <c r="AC11" s="10">
        <v>90</v>
      </c>
      <c r="AD11" s="10">
        <v>94</v>
      </c>
      <c r="AE11" s="10">
        <v>17</v>
      </c>
      <c r="AF11" s="10" t="s">
        <v>69</v>
      </c>
      <c r="AG11" s="19">
        <v>0</v>
      </c>
      <c r="AH11" s="20">
        <v>13.6</v>
      </c>
      <c r="AI11" s="9">
        <v>13540</v>
      </c>
      <c r="AJ11" s="9">
        <v>404000</v>
      </c>
      <c r="AK11" s="10">
        <v>124</v>
      </c>
      <c r="AL11" s="10">
        <v>31</v>
      </c>
      <c r="AM11" s="10">
        <v>0.6</v>
      </c>
      <c r="AN11" s="10">
        <v>7.46</v>
      </c>
      <c r="AO11" s="20">
        <v>31.8</v>
      </c>
      <c r="AP11" s="10">
        <v>41.9</v>
      </c>
      <c r="AQ11" s="20">
        <v>29.9</v>
      </c>
      <c r="AR11" s="20">
        <v>6.1</v>
      </c>
      <c r="AS11" s="10">
        <v>124</v>
      </c>
      <c r="AT11" s="10">
        <v>231</v>
      </c>
      <c r="AU11" s="9">
        <v>1083</v>
      </c>
      <c r="AV11" s="10">
        <v>52</v>
      </c>
      <c r="AW11" s="10">
        <v>1.97</v>
      </c>
      <c r="AX11" s="20">
        <v>11.3</v>
      </c>
      <c r="AY11" s="10">
        <v>137</v>
      </c>
      <c r="AZ11" s="10">
        <v>4.59</v>
      </c>
      <c r="BA11" s="10">
        <v>97</v>
      </c>
      <c r="BB11" s="20">
        <v>1.1000000000000001</v>
      </c>
      <c r="BC11" s="9">
        <v>11509</v>
      </c>
      <c r="BD11" s="10">
        <v>135</v>
      </c>
      <c r="BE11" s="10">
        <v>3</v>
      </c>
      <c r="BF11" s="9">
        <v>5080000</v>
      </c>
      <c r="BG11" s="10"/>
    </row>
    <row r="12" spans="1:59" s="17" customFormat="1" x14ac:dyDescent="0.25">
      <c r="A12" s="9">
        <v>23</v>
      </c>
      <c r="B12" s="10">
        <v>75</v>
      </c>
      <c r="C12" s="10" t="s">
        <v>59</v>
      </c>
      <c r="D12" s="10">
        <v>1</v>
      </c>
      <c r="E12" s="10" t="s">
        <v>60</v>
      </c>
      <c r="F12" s="10">
        <v>2</v>
      </c>
      <c r="G12" s="10" t="s">
        <v>61</v>
      </c>
      <c r="H12" s="10">
        <v>4</v>
      </c>
      <c r="I12" s="10">
        <v>1.75</v>
      </c>
      <c r="J12" s="10">
        <v>70</v>
      </c>
      <c r="K12" s="11">
        <v>22.857142857142858</v>
      </c>
      <c r="L12" s="10" t="s">
        <v>62</v>
      </c>
      <c r="M12" s="10">
        <v>1</v>
      </c>
      <c r="N12" s="10" t="s">
        <v>63</v>
      </c>
      <c r="O12" s="10">
        <v>2</v>
      </c>
      <c r="P12" s="13">
        <v>3</v>
      </c>
      <c r="Q12" s="13" t="s">
        <v>76</v>
      </c>
      <c r="R12" s="10">
        <v>4</v>
      </c>
      <c r="S12" s="10">
        <v>2</v>
      </c>
      <c r="T12" s="10" t="s">
        <v>65</v>
      </c>
      <c r="U12" s="10">
        <v>2</v>
      </c>
      <c r="V12" s="10" t="s">
        <v>63</v>
      </c>
      <c r="W12" s="10">
        <v>2</v>
      </c>
      <c r="X12" s="14" t="s">
        <v>103</v>
      </c>
      <c r="Y12" s="14" t="s">
        <v>104</v>
      </c>
      <c r="Z12" s="14" t="s">
        <v>105</v>
      </c>
      <c r="AA12" s="15">
        <v>92</v>
      </c>
      <c r="AB12" s="15">
        <v>130</v>
      </c>
      <c r="AC12" s="10">
        <v>85</v>
      </c>
      <c r="AD12" s="10">
        <v>95</v>
      </c>
      <c r="AE12" s="10">
        <v>21</v>
      </c>
      <c r="AF12" s="10" t="s">
        <v>106</v>
      </c>
      <c r="AG12" s="16">
        <v>2</v>
      </c>
      <c r="AH12" s="20">
        <v>10.4</v>
      </c>
      <c r="AI12" s="10">
        <v>10150</v>
      </c>
      <c r="AJ12" s="10">
        <v>225000</v>
      </c>
      <c r="AL12" s="10">
        <v>77</v>
      </c>
      <c r="AM12" s="10">
        <v>4</v>
      </c>
      <c r="AN12" s="10">
        <v>7.32</v>
      </c>
      <c r="AO12" s="10">
        <v>35.700000000000003</v>
      </c>
      <c r="AP12" s="10">
        <v>44.5</v>
      </c>
      <c r="AQ12" s="20">
        <v>22.9</v>
      </c>
      <c r="AR12" s="10">
        <v>-3.3</v>
      </c>
      <c r="AS12" s="10">
        <v>173</v>
      </c>
      <c r="AT12" s="10">
        <v>317</v>
      </c>
      <c r="AU12" s="10">
        <v>203</v>
      </c>
      <c r="AV12" s="10">
        <v>448</v>
      </c>
      <c r="AW12" s="10">
        <v>1.43</v>
      </c>
      <c r="AX12" s="20">
        <v>11.1</v>
      </c>
      <c r="AY12" s="10">
        <v>1.39</v>
      </c>
      <c r="AZ12" s="20">
        <v>4.09</v>
      </c>
      <c r="BA12" s="10">
        <v>107</v>
      </c>
      <c r="BB12" s="10">
        <v>0</v>
      </c>
      <c r="BC12" s="10">
        <v>9744</v>
      </c>
      <c r="BD12" s="10">
        <v>102</v>
      </c>
      <c r="BE12" s="10">
        <v>1</v>
      </c>
      <c r="BF12" s="9">
        <v>4270000</v>
      </c>
      <c r="BG12" s="10"/>
    </row>
    <row r="13" spans="1:59" s="17" customFormat="1" x14ac:dyDescent="0.25">
      <c r="A13" s="9">
        <v>26</v>
      </c>
      <c r="B13" s="10">
        <v>68</v>
      </c>
      <c r="C13" s="10" t="s">
        <v>59</v>
      </c>
      <c r="D13" s="10">
        <v>1</v>
      </c>
      <c r="E13" s="10" t="s">
        <v>60</v>
      </c>
      <c r="F13" s="10">
        <v>2</v>
      </c>
      <c r="G13" s="10" t="s">
        <v>92</v>
      </c>
      <c r="H13" s="10">
        <v>2</v>
      </c>
      <c r="I13" s="10">
        <v>1.72</v>
      </c>
      <c r="J13" s="10">
        <v>61</v>
      </c>
      <c r="K13" s="11">
        <v>20.61925365062196</v>
      </c>
      <c r="L13" s="10" t="s">
        <v>62</v>
      </c>
      <c r="M13" s="10">
        <v>1</v>
      </c>
      <c r="N13" s="10" t="s">
        <v>71</v>
      </c>
      <c r="O13" s="10">
        <v>1</v>
      </c>
      <c r="P13" s="12"/>
      <c r="Q13" s="13" t="s">
        <v>64</v>
      </c>
      <c r="R13" s="10">
        <v>2</v>
      </c>
      <c r="S13" s="10">
        <v>2</v>
      </c>
      <c r="T13" s="10" t="s">
        <v>65</v>
      </c>
      <c r="U13" s="10">
        <v>2</v>
      </c>
      <c r="V13" s="10" t="s">
        <v>63</v>
      </c>
      <c r="W13" s="10">
        <v>2</v>
      </c>
      <c r="X13" s="14" t="s">
        <v>107</v>
      </c>
      <c r="Y13" s="14" t="s">
        <v>108</v>
      </c>
      <c r="Z13" s="18"/>
      <c r="AA13" s="15">
        <v>25</v>
      </c>
      <c r="AB13" s="15">
        <v>120</v>
      </c>
      <c r="AC13" s="10">
        <v>80</v>
      </c>
      <c r="AD13" s="10">
        <v>97</v>
      </c>
      <c r="AE13" s="10">
        <v>25</v>
      </c>
      <c r="AF13" s="10" t="s">
        <v>80</v>
      </c>
      <c r="AG13" s="16">
        <v>4</v>
      </c>
      <c r="AH13" s="20">
        <v>17.2</v>
      </c>
      <c r="AI13" s="10">
        <v>950</v>
      </c>
      <c r="AJ13" s="10">
        <v>197000</v>
      </c>
      <c r="AL13" s="10">
        <v>28</v>
      </c>
      <c r="AM13" s="10">
        <v>0.9</v>
      </c>
      <c r="AN13" s="10">
        <v>7.38</v>
      </c>
      <c r="AO13" s="10">
        <v>63.1</v>
      </c>
      <c r="AP13" s="10">
        <v>38.5</v>
      </c>
      <c r="AQ13" s="10">
        <v>23</v>
      </c>
      <c r="AR13" s="10">
        <v>-2.1</v>
      </c>
      <c r="AS13" s="10">
        <v>110</v>
      </c>
      <c r="AT13" s="10">
        <v>296</v>
      </c>
      <c r="AU13" s="10">
        <v>9500</v>
      </c>
      <c r="AV13" s="10">
        <v>361</v>
      </c>
      <c r="AW13" s="20">
        <v>3.11</v>
      </c>
      <c r="AX13" s="20">
        <v>12.4</v>
      </c>
      <c r="AY13" s="10">
        <v>139</v>
      </c>
      <c r="AZ13" s="10">
        <v>4.4000000000000004</v>
      </c>
      <c r="BA13" s="10">
        <v>108</v>
      </c>
      <c r="BB13" s="10">
        <v>0</v>
      </c>
      <c r="BC13" s="10">
        <v>7790</v>
      </c>
      <c r="BD13" s="10">
        <v>95</v>
      </c>
      <c r="BE13" s="10">
        <v>1</v>
      </c>
      <c r="BF13" s="10">
        <v>5290000</v>
      </c>
      <c r="BG13" s="10"/>
    </row>
    <row r="14" spans="1:59" s="17" customFormat="1" x14ac:dyDescent="0.25">
      <c r="A14" s="9">
        <v>25</v>
      </c>
      <c r="B14" s="10">
        <v>65</v>
      </c>
      <c r="C14" s="10" t="s">
        <v>86</v>
      </c>
      <c r="D14" s="10">
        <v>2</v>
      </c>
      <c r="E14" s="10" t="s">
        <v>81</v>
      </c>
      <c r="F14" s="10">
        <v>1</v>
      </c>
      <c r="G14" s="10" t="s">
        <v>92</v>
      </c>
      <c r="H14" s="10">
        <v>2</v>
      </c>
      <c r="I14" s="10">
        <v>1.58</v>
      </c>
      <c r="J14" s="10">
        <v>48</v>
      </c>
      <c r="K14" s="11">
        <v>19.227687870533565</v>
      </c>
      <c r="L14" s="10" t="s">
        <v>62</v>
      </c>
      <c r="M14" s="10">
        <v>1</v>
      </c>
      <c r="N14" s="10" t="s">
        <v>63</v>
      </c>
      <c r="O14" s="10">
        <v>2</v>
      </c>
      <c r="P14" s="12"/>
      <c r="Q14" s="13" t="s">
        <v>64</v>
      </c>
      <c r="R14" s="10">
        <v>3</v>
      </c>
      <c r="S14" s="10">
        <v>2</v>
      </c>
      <c r="T14" s="10" t="s">
        <v>65</v>
      </c>
      <c r="U14" s="10">
        <v>2</v>
      </c>
      <c r="V14" s="10" t="s">
        <v>71</v>
      </c>
      <c r="W14" s="10">
        <v>1</v>
      </c>
      <c r="X14" s="14" t="s">
        <v>109</v>
      </c>
      <c r="Y14" s="14" t="s">
        <v>110</v>
      </c>
      <c r="Z14" s="18"/>
      <c r="AA14" s="15">
        <v>109</v>
      </c>
      <c r="AB14" s="15">
        <v>106</v>
      </c>
      <c r="AC14" s="10">
        <v>64</v>
      </c>
      <c r="AD14" s="10">
        <v>97</v>
      </c>
      <c r="AE14" s="10">
        <v>28</v>
      </c>
      <c r="AG14" s="24"/>
      <c r="AH14" s="20">
        <v>9.5</v>
      </c>
      <c r="AI14" s="9">
        <v>31920</v>
      </c>
      <c r="AJ14" s="9">
        <v>654000</v>
      </c>
      <c r="AL14" s="10">
        <v>81</v>
      </c>
      <c r="AM14" s="20">
        <v>1.9</v>
      </c>
      <c r="AT14" s="10">
        <v>241</v>
      </c>
      <c r="AU14" s="9">
        <v>3511</v>
      </c>
      <c r="AV14" s="10">
        <v>47</v>
      </c>
      <c r="AW14" s="10">
        <v>17.579999999999998</v>
      </c>
      <c r="AX14" s="20">
        <v>28.7</v>
      </c>
      <c r="AY14" s="10">
        <v>128</v>
      </c>
      <c r="AZ14" s="20">
        <v>4.8</v>
      </c>
      <c r="BB14" s="10">
        <v>0</v>
      </c>
      <c r="BC14" s="9">
        <v>25855</v>
      </c>
      <c r="BD14" s="10">
        <v>319</v>
      </c>
      <c r="BF14" s="9">
        <v>3340000</v>
      </c>
      <c r="BG14" s="10"/>
    </row>
    <row r="15" spans="1:59" s="17" customFormat="1" x14ac:dyDescent="0.25">
      <c r="A15" s="9">
        <v>27</v>
      </c>
      <c r="B15" s="10">
        <v>79</v>
      </c>
      <c r="C15" s="10" t="s">
        <v>59</v>
      </c>
      <c r="D15" s="10">
        <v>1</v>
      </c>
      <c r="E15" s="10" t="s">
        <v>81</v>
      </c>
      <c r="F15" s="10">
        <v>1</v>
      </c>
      <c r="G15" s="10" t="s">
        <v>92</v>
      </c>
      <c r="H15" s="10">
        <v>2</v>
      </c>
      <c r="I15" s="10">
        <v>1.7</v>
      </c>
      <c r="J15" s="10">
        <v>83</v>
      </c>
      <c r="K15" s="11">
        <v>28.719723183391007</v>
      </c>
      <c r="L15" s="10" t="s">
        <v>62</v>
      </c>
      <c r="M15" s="10">
        <v>1</v>
      </c>
      <c r="N15" s="10" t="s">
        <v>63</v>
      </c>
      <c r="O15" s="10">
        <v>2</v>
      </c>
      <c r="P15" s="12"/>
      <c r="Q15" s="13" t="s">
        <v>64</v>
      </c>
      <c r="R15" s="10">
        <v>2</v>
      </c>
      <c r="S15" s="10">
        <v>2</v>
      </c>
      <c r="T15" s="10" t="s">
        <v>65</v>
      </c>
      <c r="U15" s="10">
        <v>2</v>
      </c>
      <c r="V15" s="10" t="s">
        <v>63</v>
      </c>
      <c r="W15" s="10">
        <v>2</v>
      </c>
      <c r="X15" s="14" t="s">
        <v>111</v>
      </c>
      <c r="Y15" s="14" t="s">
        <v>112</v>
      </c>
      <c r="Z15" s="18"/>
      <c r="AA15" s="15">
        <v>74</v>
      </c>
      <c r="AB15" s="15">
        <v>130</v>
      </c>
      <c r="AC15" s="10">
        <v>80</v>
      </c>
      <c r="AD15" s="10">
        <v>94</v>
      </c>
      <c r="AE15" s="10">
        <v>18</v>
      </c>
      <c r="AF15" s="10" t="s">
        <v>69</v>
      </c>
      <c r="AG15" s="19">
        <v>0</v>
      </c>
      <c r="AH15" s="20">
        <v>16.5</v>
      </c>
      <c r="AI15" s="10">
        <v>5850</v>
      </c>
      <c r="AJ15" s="10">
        <v>151000</v>
      </c>
      <c r="AL15" s="10">
        <v>62</v>
      </c>
      <c r="AM15" s="20">
        <v>1.2</v>
      </c>
      <c r="AT15" s="10">
        <v>190</v>
      </c>
      <c r="AU15" s="10">
        <v>585</v>
      </c>
      <c r="AV15" s="10">
        <v>168</v>
      </c>
      <c r="AW15" s="10">
        <v>0.7</v>
      </c>
      <c r="AX15" s="20">
        <v>13.2</v>
      </c>
      <c r="AY15" s="10">
        <v>132</v>
      </c>
      <c r="AZ15" s="20">
        <v>5.2</v>
      </c>
      <c r="BB15" s="10">
        <v>0</v>
      </c>
      <c r="BC15" s="10">
        <v>4739</v>
      </c>
      <c r="BD15" s="10">
        <v>351</v>
      </c>
      <c r="BF15" s="10">
        <v>4710000</v>
      </c>
      <c r="BG15" s="10"/>
    </row>
    <row r="16" spans="1:59" s="17" customFormat="1" x14ac:dyDescent="0.25">
      <c r="A16" s="9">
        <v>32</v>
      </c>
      <c r="B16" s="10">
        <v>41</v>
      </c>
      <c r="C16" s="10" t="s">
        <v>59</v>
      </c>
      <c r="D16" s="10">
        <v>1</v>
      </c>
      <c r="E16" s="10" t="s">
        <v>81</v>
      </c>
      <c r="F16" s="10">
        <v>1</v>
      </c>
      <c r="G16" s="10" t="s">
        <v>70</v>
      </c>
      <c r="H16" s="10">
        <v>1</v>
      </c>
      <c r="I16" s="10">
        <v>1.74</v>
      </c>
      <c r="J16" s="10">
        <v>72</v>
      </c>
      <c r="K16" s="11">
        <v>23.781212841854934</v>
      </c>
      <c r="L16" s="10" t="s">
        <v>62</v>
      </c>
      <c r="M16" s="10">
        <v>1</v>
      </c>
      <c r="N16" s="10" t="s">
        <v>63</v>
      </c>
      <c r="O16" s="10">
        <v>2</v>
      </c>
      <c r="P16" s="13">
        <v>3</v>
      </c>
      <c r="Q16" s="13" t="s">
        <v>76</v>
      </c>
      <c r="R16" s="10">
        <v>3</v>
      </c>
      <c r="S16" s="10">
        <v>2</v>
      </c>
      <c r="T16" s="10" t="s">
        <v>71</v>
      </c>
      <c r="U16" s="10">
        <v>3</v>
      </c>
      <c r="V16" s="10" t="s">
        <v>63</v>
      </c>
      <c r="W16" s="10">
        <v>2</v>
      </c>
      <c r="X16" s="14" t="s">
        <v>113</v>
      </c>
      <c r="Y16" s="18"/>
      <c r="Z16" s="14" t="s">
        <v>114</v>
      </c>
      <c r="AA16" s="15">
        <v>98</v>
      </c>
      <c r="AB16" s="15">
        <v>150</v>
      </c>
      <c r="AC16" s="10">
        <v>90</v>
      </c>
      <c r="AD16" s="10">
        <v>96</v>
      </c>
      <c r="AE16" s="10">
        <v>19</v>
      </c>
      <c r="AF16" s="10" t="s">
        <v>69</v>
      </c>
      <c r="AG16" s="19">
        <v>0</v>
      </c>
      <c r="AH16" s="20">
        <v>15.8</v>
      </c>
      <c r="AI16" s="9">
        <v>10340</v>
      </c>
      <c r="AJ16" s="9">
        <v>352000</v>
      </c>
      <c r="AL16" s="10">
        <v>25</v>
      </c>
      <c r="AM16" s="10">
        <v>1</v>
      </c>
      <c r="AT16" s="10">
        <v>186</v>
      </c>
      <c r="AU16" s="9">
        <v>2068</v>
      </c>
      <c r="AV16" s="10">
        <v>51</v>
      </c>
      <c r="AW16" s="20">
        <v>1.05</v>
      </c>
      <c r="AX16" s="20">
        <v>11.1</v>
      </c>
      <c r="AY16" s="10">
        <v>134</v>
      </c>
      <c r="AZ16" s="20">
        <v>4.7</v>
      </c>
      <c r="BB16" s="10">
        <v>0</v>
      </c>
      <c r="BC16" s="9">
        <v>7548</v>
      </c>
      <c r="BD16" s="10">
        <v>310</v>
      </c>
      <c r="BF16" s="9">
        <v>4770000</v>
      </c>
      <c r="BG16" s="10"/>
    </row>
    <row r="17" spans="1:59" s="17" customFormat="1" x14ac:dyDescent="0.25">
      <c r="A17" s="9">
        <v>34</v>
      </c>
      <c r="B17" s="10">
        <v>78</v>
      </c>
      <c r="C17" s="10" t="s">
        <v>59</v>
      </c>
      <c r="D17" s="10">
        <v>1</v>
      </c>
      <c r="E17" s="10" t="s">
        <v>81</v>
      </c>
      <c r="F17" s="10">
        <v>1</v>
      </c>
      <c r="G17" s="10" t="s">
        <v>92</v>
      </c>
      <c r="H17" s="10">
        <v>2</v>
      </c>
      <c r="I17" s="10">
        <v>1.65</v>
      </c>
      <c r="J17" s="10">
        <v>75</v>
      </c>
      <c r="K17" s="11">
        <v>27.548209366391188</v>
      </c>
      <c r="L17" s="10" t="s">
        <v>62</v>
      </c>
      <c r="M17" s="10">
        <v>1</v>
      </c>
      <c r="N17" s="10" t="s">
        <v>71</v>
      </c>
      <c r="O17" s="10">
        <v>1</v>
      </c>
      <c r="P17" s="12"/>
      <c r="Q17" s="13" t="s">
        <v>64</v>
      </c>
      <c r="R17" s="10">
        <v>8</v>
      </c>
      <c r="S17" s="10">
        <v>2</v>
      </c>
      <c r="T17" s="10" t="s">
        <v>65</v>
      </c>
      <c r="U17" s="10">
        <v>2</v>
      </c>
      <c r="V17" s="10" t="s">
        <v>63</v>
      </c>
      <c r="W17" s="10">
        <v>2</v>
      </c>
      <c r="X17" s="14" t="s">
        <v>115</v>
      </c>
      <c r="Y17" s="14" t="s">
        <v>116</v>
      </c>
      <c r="Z17" s="18"/>
      <c r="AA17" s="15">
        <v>100</v>
      </c>
      <c r="AB17" s="21">
        <v>170</v>
      </c>
      <c r="AC17" s="9">
        <v>100</v>
      </c>
      <c r="AD17" s="10">
        <v>89</v>
      </c>
      <c r="AE17" s="10">
        <v>28</v>
      </c>
      <c r="AF17" s="10" t="s">
        <v>80</v>
      </c>
      <c r="AG17" s="19">
        <v>4</v>
      </c>
      <c r="AL17" s="10">
        <v>35</v>
      </c>
      <c r="AM17" s="10">
        <v>1</v>
      </c>
      <c r="AT17" s="10">
        <v>198</v>
      </c>
      <c r="AV17" s="10">
        <v>153</v>
      </c>
      <c r="AW17" s="10">
        <v>0.6</v>
      </c>
      <c r="AX17" s="20">
        <v>11.1</v>
      </c>
      <c r="AY17" s="10">
        <v>141</v>
      </c>
      <c r="AZ17" s="20">
        <v>4.0999999999999996</v>
      </c>
      <c r="BB17" s="10">
        <v>0</v>
      </c>
      <c r="BG17" s="10"/>
    </row>
    <row r="18" spans="1:59" s="17" customFormat="1" x14ac:dyDescent="0.25">
      <c r="A18" s="9">
        <v>38</v>
      </c>
      <c r="B18" s="10">
        <v>19</v>
      </c>
      <c r="C18" s="10" t="s">
        <v>86</v>
      </c>
      <c r="D18" s="10">
        <v>2</v>
      </c>
      <c r="E18" s="10" t="s">
        <v>81</v>
      </c>
      <c r="F18" s="10">
        <v>1</v>
      </c>
      <c r="G18" s="10" t="s">
        <v>70</v>
      </c>
      <c r="H18" s="10">
        <v>1</v>
      </c>
      <c r="I18" s="10">
        <v>1.67</v>
      </c>
      <c r="J18" s="10">
        <v>65</v>
      </c>
      <c r="K18" s="11">
        <v>23.306680053067517</v>
      </c>
      <c r="L18" s="10" t="s">
        <v>117</v>
      </c>
      <c r="M18" s="10">
        <v>3</v>
      </c>
      <c r="N18" s="10" t="s">
        <v>63</v>
      </c>
      <c r="O18" s="10">
        <v>2</v>
      </c>
      <c r="P18" s="13">
        <v>4</v>
      </c>
      <c r="Q18" s="13" t="s">
        <v>76</v>
      </c>
      <c r="R18" s="10">
        <v>41</v>
      </c>
      <c r="S18" s="10">
        <v>2</v>
      </c>
      <c r="T18" s="10" t="s">
        <v>71</v>
      </c>
      <c r="U18" s="10">
        <v>3</v>
      </c>
      <c r="V18" s="10" t="s">
        <v>63</v>
      </c>
      <c r="W18" s="10">
        <v>2</v>
      </c>
      <c r="X18" s="14" t="s">
        <v>118</v>
      </c>
      <c r="Y18" s="18"/>
      <c r="Z18" s="14" t="s">
        <v>90</v>
      </c>
      <c r="AA18" s="15">
        <v>124</v>
      </c>
      <c r="AB18" s="15">
        <v>127</v>
      </c>
      <c r="AC18" s="10">
        <v>66</v>
      </c>
      <c r="AD18" s="10">
        <v>93</v>
      </c>
      <c r="AE18" s="10">
        <v>19</v>
      </c>
      <c r="AF18" s="10" t="s">
        <v>119</v>
      </c>
      <c r="AG18" s="19">
        <v>1</v>
      </c>
      <c r="AH18" s="20">
        <v>8.4</v>
      </c>
      <c r="AI18" s="9">
        <v>4810</v>
      </c>
      <c r="AJ18" s="9">
        <v>208000</v>
      </c>
      <c r="AL18" s="10">
        <v>26</v>
      </c>
      <c r="AM18" s="10">
        <v>0.7</v>
      </c>
      <c r="AT18" s="10">
        <v>301</v>
      </c>
      <c r="AU18" s="10">
        <v>433</v>
      </c>
      <c r="AV18" s="10">
        <v>30</v>
      </c>
      <c r="AW18" s="10">
        <v>23.89</v>
      </c>
      <c r="AX18" s="10">
        <v>14</v>
      </c>
      <c r="AY18" s="10">
        <v>129</v>
      </c>
      <c r="AZ18" s="20">
        <v>3.3</v>
      </c>
      <c r="BB18" s="10">
        <v>0</v>
      </c>
      <c r="BC18" s="9">
        <v>4137</v>
      </c>
      <c r="BD18" s="10">
        <v>48</v>
      </c>
      <c r="BF18" s="9">
        <v>3720000</v>
      </c>
      <c r="BG18" s="10">
        <v>3.68</v>
      </c>
    </row>
    <row r="19" spans="1:59" s="17" customFormat="1" x14ac:dyDescent="0.25">
      <c r="A19" s="9">
        <v>42</v>
      </c>
      <c r="B19" s="10">
        <v>74</v>
      </c>
      <c r="C19" s="10" t="s">
        <v>59</v>
      </c>
      <c r="D19" s="10">
        <v>1</v>
      </c>
      <c r="E19" s="10" t="s">
        <v>81</v>
      </c>
      <c r="F19" s="10">
        <v>1</v>
      </c>
      <c r="G19" s="10" t="s">
        <v>61</v>
      </c>
      <c r="H19" s="10">
        <v>4</v>
      </c>
      <c r="I19" s="10">
        <v>1.7</v>
      </c>
      <c r="J19" s="10">
        <v>60</v>
      </c>
      <c r="K19" s="11">
        <v>20.761245674740486</v>
      </c>
      <c r="L19" s="10" t="s">
        <v>62</v>
      </c>
      <c r="M19" s="10">
        <v>1</v>
      </c>
      <c r="N19" s="10" t="s">
        <v>71</v>
      </c>
      <c r="O19" s="10">
        <v>1</v>
      </c>
      <c r="P19" s="13">
        <v>3</v>
      </c>
      <c r="Q19" s="13" t="s">
        <v>76</v>
      </c>
      <c r="R19" s="10">
        <v>4</v>
      </c>
      <c r="S19" s="10">
        <v>2</v>
      </c>
      <c r="T19" s="10" t="s">
        <v>65</v>
      </c>
      <c r="U19" s="10">
        <v>2</v>
      </c>
      <c r="V19" s="10" t="s">
        <v>63</v>
      </c>
      <c r="W19" s="10">
        <v>2</v>
      </c>
      <c r="X19" s="14" t="s">
        <v>120</v>
      </c>
      <c r="Y19" s="14" t="s">
        <v>121</v>
      </c>
      <c r="Z19" s="14" t="s">
        <v>122</v>
      </c>
      <c r="AA19" s="15">
        <v>111</v>
      </c>
      <c r="AB19" s="15">
        <v>98</v>
      </c>
      <c r="AC19" s="10">
        <v>67</v>
      </c>
      <c r="AD19" s="10">
        <v>87</v>
      </c>
      <c r="AE19" s="10">
        <v>28</v>
      </c>
      <c r="AF19" s="10" t="s">
        <v>80</v>
      </c>
      <c r="AG19" s="19">
        <v>4</v>
      </c>
      <c r="AH19" s="20">
        <v>13.6</v>
      </c>
      <c r="AI19" s="10">
        <v>33700</v>
      </c>
      <c r="AJ19" s="10">
        <v>428000</v>
      </c>
      <c r="AL19" s="10">
        <v>23</v>
      </c>
      <c r="AM19" s="10">
        <v>0.7</v>
      </c>
      <c r="AN19" s="10">
        <v>7.48</v>
      </c>
      <c r="AO19" s="10">
        <v>42.4</v>
      </c>
      <c r="AP19" s="20">
        <v>31.1</v>
      </c>
      <c r="AQ19" s="20">
        <v>22.9</v>
      </c>
      <c r="AR19" s="10">
        <v>-0.6</v>
      </c>
      <c r="AS19" s="10">
        <v>153</v>
      </c>
      <c r="AT19" s="10">
        <v>276</v>
      </c>
      <c r="AU19" s="10">
        <v>2696</v>
      </c>
      <c r="AV19" s="10">
        <v>45</v>
      </c>
      <c r="AW19" s="10">
        <v>18.420000000000002</v>
      </c>
      <c r="AX19" s="20">
        <v>14.2</v>
      </c>
      <c r="AY19" s="10">
        <v>123</v>
      </c>
      <c r="AZ19" s="10">
        <v>5</v>
      </c>
      <c r="BA19" s="10">
        <v>90</v>
      </c>
      <c r="BB19" s="10">
        <v>0</v>
      </c>
      <c r="BC19" s="10">
        <v>29656</v>
      </c>
      <c r="BD19" s="10">
        <v>337</v>
      </c>
      <c r="BE19" s="20">
        <v>1.3</v>
      </c>
      <c r="BF19" s="9">
        <v>4570000</v>
      </c>
      <c r="BG19" s="10">
        <v>2.95</v>
      </c>
    </row>
    <row r="20" spans="1:59" s="17" customFormat="1" x14ac:dyDescent="0.25">
      <c r="A20" s="9">
        <v>43</v>
      </c>
      <c r="B20" s="10">
        <v>62</v>
      </c>
      <c r="C20" s="10" t="s">
        <v>59</v>
      </c>
      <c r="D20" s="10">
        <v>1</v>
      </c>
      <c r="E20" s="10" t="s">
        <v>81</v>
      </c>
      <c r="F20" s="10">
        <v>1</v>
      </c>
      <c r="G20" s="10" t="s">
        <v>92</v>
      </c>
      <c r="H20" s="10">
        <v>2</v>
      </c>
      <c r="I20" s="10">
        <v>1.65</v>
      </c>
      <c r="J20" s="10">
        <v>80</v>
      </c>
      <c r="K20" s="11">
        <v>29.384756657483933</v>
      </c>
      <c r="L20" s="10" t="s">
        <v>62</v>
      </c>
      <c r="M20" s="10">
        <v>1</v>
      </c>
      <c r="N20" s="10" t="s">
        <v>71</v>
      </c>
      <c r="O20" s="10">
        <v>1</v>
      </c>
      <c r="P20" s="13">
        <v>4</v>
      </c>
      <c r="Q20" s="13" t="s">
        <v>76</v>
      </c>
      <c r="R20" s="10">
        <v>4</v>
      </c>
      <c r="S20" s="10">
        <v>2</v>
      </c>
      <c r="T20" s="10" t="s">
        <v>77</v>
      </c>
      <c r="U20" s="10">
        <v>1</v>
      </c>
      <c r="V20" s="10" t="s">
        <v>63</v>
      </c>
      <c r="W20" s="10">
        <v>2</v>
      </c>
      <c r="X20" s="14" t="s">
        <v>123</v>
      </c>
      <c r="Y20" s="14" t="s">
        <v>124</v>
      </c>
      <c r="Z20" s="14" t="s">
        <v>125</v>
      </c>
      <c r="AA20" s="15">
        <v>135</v>
      </c>
      <c r="AB20" s="21">
        <v>163</v>
      </c>
      <c r="AC20" s="9">
        <v>114</v>
      </c>
      <c r="AD20" s="10">
        <v>99</v>
      </c>
      <c r="AE20" s="10">
        <v>23</v>
      </c>
      <c r="AF20" s="10" t="s">
        <v>85</v>
      </c>
      <c r="AG20" s="19">
        <v>3</v>
      </c>
      <c r="AH20" s="20">
        <v>11.6</v>
      </c>
      <c r="AI20" s="9">
        <v>7500</v>
      </c>
      <c r="AJ20" s="9">
        <v>340000</v>
      </c>
      <c r="AK20" s="10">
        <v>227</v>
      </c>
      <c r="AL20" s="10">
        <v>41</v>
      </c>
      <c r="AM20" s="10">
        <v>1</v>
      </c>
      <c r="AN20" s="10">
        <v>7.43</v>
      </c>
      <c r="AO20" s="10">
        <v>80.400000000000006</v>
      </c>
      <c r="AP20" s="10">
        <v>35.1</v>
      </c>
      <c r="AQ20" s="20">
        <v>23.4</v>
      </c>
      <c r="AR20" s="10">
        <v>-0.9</v>
      </c>
      <c r="AS20" s="10">
        <v>227</v>
      </c>
      <c r="AT20" s="10">
        <v>399</v>
      </c>
      <c r="AU20" s="10">
        <v>675</v>
      </c>
      <c r="AV20" s="10">
        <v>56</v>
      </c>
      <c r="AW20" s="10">
        <v>4.8</v>
      </c>
      <c r="AX20" s="20">
        <v>17.3</v>
      </c>
      <c r="AY20" s="10">
        <v>141</v>
      </c>
      <c r="AZ20" s="20">
        <v>3.9</v>
      </c>
      <c r="BA20" s="10">
        <v>109</v>
      </c>
      <c r="BB20" s="10">
        <v>0.01</v>
      </c>
      <c r="BC20" s="9">
        <v>6225</v>
      </c>
      <c r="BD20" s="10">
        <v>150</v>
      </c>
      <c r="BE20" s="10">
        <v>1</v>
      </c>
      <c r="BF20" s="9">
        <v>4680000</v>
      </c>
      <c r="BG20" s="10">
        <v>1.65</v>
      </c>
    </row>
    <row r="21" spans="1:59" s="17" customFormat="1" x14ac:dyDescent="0.25">
      <c r="A21" s="9">
        <v>44</v>
      </c>
      <c r="B21" s="10">
        <v>65</v>
      </c>
      <c r="C21" s="10" t="s">
        <v>86</v>
      </c>
      <c r="D21" s="10">
        <v>2</v>
      </c>
      <c r="E21" s="10" t="s">
        <v>81</v>
      </c>
      <c r="F21" s="10">
        <v>1</v>
      </c>
      <c r="G21" s="10" t="s">
        <v>92</v>
      </c>
      <c r="H21" s="10">
        <v>2</v>
      </c>
      <c r="I21" s="10">
        <v>1.52</v>
      </c>
      <c r="J21" s="10">
        <v>67</v>
      </c>
      <c r="K21" s="11">
        <v>28.999307479224377</v>
      </c>
      <c r="L21" s="10" t="s">
        <v>62</v>
      </c>
      <c r="M21" s="10">
        <v>1</v>
      </c>
      <c r="N21" s="10" t="s">
        <v>71</v>
      </c>
      <c r="O21" s="10">
        <v>1</v>
      </c>
      <c r="P21" s="12"/>
      <c r="Q21" s="13" t="s">
        <v>64</v>
      </c>
      <c r="R21" s="10">
        <v>3</v>
      </c>
      <c r="S21" s="10">
        <v>2</v>
      </c>
      <c r="T21" s="10" t="s">
        <v>65</v>
      </c>
      <c r="U21" s="10">
        <v>2</v>
      </c>
      <c r="V21" s="10" t="s">
        <v>63</v>
      </c>
      <c r="W21" s="10">
        <v>2</v>
      </c>
      <c r="X21" s="14" t="s">
        <v>126</v>
      </c>
      <c r="Y21" s="14" t="s">
        <v>127</v>
      </c>
      <c r="Z21" s="14" t="s">
        <v>128</v>
      </c>
      <c r="AA21" s="15">
        <v>126</v>
      </c>
      <c r="AB21" s="15">
        <v>140</v>
      </c>
      <c r="AC21" s="10">
        <v>88</v>
      </c>
      <c r="AD21" s="10">
        <v>84</v>
      </c>
      <c r="AE21" s="10">
        <v>40</v>
      </c>
      <c r="AF21" s="10" t="s">
        <v>85</v>
      </c>
      <c r="AG21" s="19">
        <v>3</v>
      </c>
      <c r="AH21" s="10">
        <v>12</v>
      </c>
      <c r="AI21" s="10">
        <v>11400</v>
      </c>
      <c r="AJ21" s="10">
        <v>385000</v>
      </c>
      <c r="AL21" s="10">
        <v>21</v>
      </c>
      <c r="AM21" s="10">
        <v>0.4</v>
      </c>
      <c r="AN21" s="10">
        <v>7.34</v>
      </c>
      <c r="AO21" s="10">
        <v>57.4</v>
      </c>
      <c r="AP21" s="10">
        <v>72.2</v>
      </c>
      <c r="AQ21" s="10">
        <v>38.6</v>
      </c>
      <c r="AR21" s="20">
        <v>12.7</v>
      </c>
      <c r="AS21" s="10">
        <v>128</v>
      </c>
      <c r="AT21" s="10">
        <v>179</v>
      </c>
      <c r="AU21" s="10">
        <v>1140</v>
      </c>
      <c r="AV21" s="10">
        <v>41</v>
      </c>
      <c r="AW21" s="20">
        <v>1.07</v>
      </c>
      <c r="AX21" s="10">
        <v>12</v>
      </c>
      <c r="AY21" s="10">
        <v>138</v>
      </c>
      <c r="AZ21" s="20">
        <v>4.3</v>
      </c>
      <c r="BA21" s="10">
        <v>96</v>
      </c>
      <c r="BB21" s="10">
        <v>0.01</v>
      </c>
      <c r="BC21" s="10">
        <v>9690</v>
      </c>
      <c r="BD21" s="10">
        <v>114</v>
      </c>
      <c r="BE21" s="20">
        <v>1.1000000000000001</v>
      </c>
      <c r="BF21" s="10">
        <v>4050000</v>
      </c>
      <c r="BG21" s="10">
        <v>1.85</v>
      </c>
    </row>
    <row r="22" spans="1:59" s="17" customFormat="1" x14ac:dyDescent="0.25">
      <c r="A22" s="9">
        <v>41</v>
      </c>
      <c r="B22" s="10">
        <v>69</v>
      </c>
      <c r="C22" s="10" t="s">
        <v>59</v>
      </c>
      <c r="D22" s="10">
        <v>1</v>
      </c>
      <c r="E22" s="10" t="s">
        <v>81</v>
      </c>
      <c r="F22" s="10">
        <v>1</v>
      </c>
      <c r="G22" s="10" t="s">
        <v>92</v>
      </c>
      <c r="H22" s="10">
        <v>2</v>
      </c>
      <c r="I22" s="10">
        <v>1.8</v>
      </c>
      <c r="J22" s="10">
        <v>80</v>
      </c>
      <c r="K22" s="11">
        <v>24.691358024691358</v>
      </c>
      <c r="L22" s="10" t="s">
        <v>62</v>
      </c>
      <c r="M22" s="10">
        <v>1</v>
      </c>
      <c r="N22" s="10" t="s">
        <v>63</v>
      </c>
      <c r="O22" s="10">
        <v>2</v>
      </c>
      <c r="P22" s="13">
        <v>2</v>
      </c>
      <c r="Q22" s="13" t="s">
        <v>76</v>
      </c>
      <c r="R22" s="10">
        <v>8</v>
      </c>
      <c r="S22" s="10">
        <v>2</v>
      </c>
      <c r="T22" s="10" t="s">
        <v>65</v>
      </c>
      <c r="U22" s="10">
        <v>2</v>
      </c>
      <c r="V22" s="10" t="s">
        <v>63</v>
      </c>
      <c r="W22" s="10">
        <v>2</v>
      </c>
      <c r="X22" s="14" t="s">
        <v>129</v>
      </c>
      <c r="Y22" s="14" t="s">
        <v>130</v>
      </c>
      <c r="Z22" s="14" t="s">
        <v>125</v>
      </c>
      <c r="AA22" s="15">
        <v>91</v>
      </c>
      <c r="AB22" s="15">
        <v>134</v>
      </c>
      <c r="AC22" s="10">
        <v>79</v>
      </c>
      <c r="AD22" s="10">
        <v>95</v>
      </c>
      <c r="AE22" s="10">
        <v>26</v>
      </c>
      <c r="AF22" s="10" t="s">
        <v>69</v>
      </c>
      <c r="AG22" s="19">
        <v>0</v>
      </c>
      <c r="AH22" s="20">
        <v>14.2</v>
      </c>
      <c r="AI22" s="10">
        <v>7810</v>
      </c>
      <c r="AJ22" s="10">
        <v>294000</v>
      </c>
      <c r="AL22" s="10">
        <v>57</v>
      </c>
      <c r="AM22" s="20">
        <v>1.1000000000000001</v>
      </c>
      <c r="AU22" s="10">
        <v>1250</v>
      </c>
      <c r="AW22" s="10">
        <v>15.28</v>
      </c>
      <c r="AY22" s="10">
        <v>135</v>
      </c>
      <c r="AZ22" s="20">
        <v>4.7</v>
      </c>
      <c r="BB22" s="10">
        <v>0.1</v>
      </c>
      <c r="BC22" s="10">
        <v>6014</v>
      </c>
      <c r="BD22" s="10">
        <v>78</v>
      </c>
      <c r="BF22" s="10">
        <v>4520000</v>
      </c>
    </row>
    <row r="23" spans="1:59" s="17" customFormat="1" x14ac:dyDescent="0.25">
      <c r="A23" s="9">
        <v>46</v>
      </c>
      <c r="B23" s="10">
        <v>54</v>
      </c>
      <c r="C23" s="10" t="s">
        <v>86</v>
      </c>
      <c r="D23" s="10">
        <v>2</v>
      </c>
      <c r="E23" s="10" t="s">
        <v>81</v>
      </c>
      <c r="F23" s="10">
        <v>1</v>
      </c>
      <c r="G23" s="10" t="s">
        <v>131</v>
      </c>
      <c r="H23" s="10">
        <v>5</v>
      </c>
      <c r="I23" s="10">
        <v>1.5</v>
      </c>
      <c r="J23" s="10">
        <v>50</v>
      </c>
      <c r="K23" s="11">
        <v>22.222222222222221</v>
      </c>
      <c r="L23" s="10" t="s">
        <v>62</v>
      </c>
      <c r="M23" s="10">
        <v>1</v>
      </c>
      <c r="N23" s="10" t="s">
        <v>71</v>
      </c>
      <c r="O23" s="10">
        <v>1</v>
      </c>
      <c r="P23" s="12"/>
      <c r="Q23" s="13" t="s">
        <v>64</v>
      </c>
      <c r="R23" s="10">
        <v>1</v>
      </c>
      <c r="S23" s="10">
        <v>2</v>
      </c>
      <c r="T23" s="10" t="s">
        <v>71</v>
      </c>
      <c r="U23" s="10">
        <v>3</v>
      </c>
      <c r="V23" s="10" t="s">
        <v>63</v>
      </c>
      <c r="W23" s="10">
        <v>2</v>
      </c>
      <c r="X23" s="14" t="s">
        <v>132</v>
      </c>
      <c r="Y23" s="14" t="s">
        <v>133</v>
      </c>
      <c r="Z23" s="14" t="s">
        <v>134</v>
      </c>
      <c r="AA23" s="15">
        <v>100</v>
      </c>
      <c r="AB23" s="15">
        <v>80</v>
      </c>
      <c r="AC23" s="10">
        <v>50</v>
      </c>
      <c r="AD23" s="10">
        <v>92</v>
      </c>
      <c r="AE23" s="10">
        <v>22</v>
      </c>
      <c r="AF23" s="10" t="s">
        <v>80</v>
      </c>
      <c r="AG23" s="19">
        <v>4</v>
      </c>
      <c r="AH23" s="10">
        <v>8.43</v>
      </c>
      <c r="AI23" s="9">
        <v>11520</v>
      </c>
      <c r="AJ23" s="9">
        <v>107000</v>
      </c>
      <c r="AK23" s="10">
        <v>79</v>
      </c>
      <c r="AL23" s="10">
        <v>17</v>
      </c>
      <c r="AM23" s="10">
        <v>0.6</v>
      </c>
      <c r="AN23" s="10">
        <v>7.44</v>
      </c>
      <c r="AO23" s="10">
        <v>78.2</v>
      </c>
      <c r="AP23" s="10">
        <v>27</v>
      </c>
      <c r="AQ23" s="20">
        <v>18.2</v>
      </c>
      <c r="AR23" s="10">
        <v>-6</v>
      </c>
      <c r="AS23" s="10">
        <v>79</v>
      </c>
      <c r="AT23" s="10">
        <v>428</v>
      </c>
      <c r="AU23" s="9">
        <v>2765</v>
      </c>
      <c r="AV23" s="10">
        <v>34</v>
      </c>
      <c r="AW23" s="10">
        <v>25.45</v>
      </c>
      <c r="AY23" s="10">
        <v>131</v>
      </c>
      <c r="AZ23" s="20">
        <v>3.8</v>
      </c>
      <c r="BA23" s="10">
        <v>105</v>
      </c>
      <c r="BB23" s="10">
        <v>0</v>
      </c>
      <c r="BC23" s="9">
        <v>8294</v>
      </c>
      <c r="BD23" s="10">
        <v>115</v>
      </c>
      <c r="BE23" s="10">
        <v>0.4</v>
      </c>
      <c r="BF23" s="9">
        <v>2930000</v>
      </c>
      <c r="BG23" s="10">
        <v>2.2400000000000002</v>
      </c>
    </row>
    <row r="24" spans="1:59" s="17" customFormat="1" x14ac:dyDescent="0.25">
      <c r="A24" s="9">
        <v>48</v>
      </c>
      <c r="B24" s="10">
        <v>31</v>
      </c>
      <c r="C24" s="10" t="s">
        <v>86</v>
      </c>
      <c r="D24" s="10">
        <v>2</v>
      </c>
      <c r="E24" s="10" t="s">
        <v>74</v>
      </c>
      <c r="F24" s="10">
        <v>3</v>
      </c>
      <c r="G24" s="10" t="s">
        <v>70</v>
      </c>
      <c r="H24" s="10">
        <v>1</v>
      </c>
      <c r="I24" s="10">
        <v>1.65</v>
      </c>
      <c r="J24" s="10">
        <v>73</v>
      </c>
      <c r="K24" s="11">
        <v>26.813590449954088</v>
      </c>
      <c r="L24" s="10" t="s">
        <v>62</v>
      </c>
      <c r="M24" s="10">
        <v>1</v>
      </c>
      <c r="N24" s="10" t="s">
        <v>63</v>
      </c>
      <c r="O24" s="10">
        <v>2</v>
      </c>
      <c r="P24" s="12"/>
      <c r="Q24" s="13" t="s">
        <v>64</v>
      </c>
      <c r="R24" s="10">
        <v>3</v>
      </c>
      <c r="S24" s="10">
        <v>2</v>
      </c>
      <c r="T24" s="10" t="s">
        <v>71</v>
      </c>
      <c r="U24" s="10">
        <v>3</v>
      </c>
      <c r="V24" s="10" t="s">
        <v>63</v>
      </c>
      <c r="W24" s="10">
        <v>2</v>
      </c>
      <c r="X24" s="14" t="s">
        <v>135</v>
      </c>
      <c r="Y24" s="18"/>
      <c r="Z24" s="14" t="s">
        <v>95</v>
      </c>
      <c r="AA24" s="15">
        <v>96</v>
      </c>
      <c r="AB24" s="15">
        <v>116</v>
      </c>
      <c r="AC24" s="10">
        <v>85</v>
      </c>
      <c r="AD24" s="10">
        <v>94</v>
      </c>
      <c r="AE24" s="10">
        <v>22</v>
      </c>
      <c r="AF24" s="10" t="s">
        <v>119</v>
      </c>
      <c r="AG24" s="19">
        <v>1</v>
      </c>
      <c r="AH24" s="20">
        <v>10.8</v>
      </c>
      <c r="AI24" s="9">
        <v>12510</v>
      </c>
      <c r="AJ24" s="9">
        <v>379000</v>
      </c>
      <c r="AK24" s="10">
        <v>110</v>
      </c>
      <c r="AL24" s="10">
        <v>17</v>
      </c>
      <c r="AM24" s="10">
        <v>0.6</v>
      </c>
      <c r="AN24" s="10">
        <v>7.42</v>
      </c>
      <c r="AO24" s="10">
        <v>74.900000000000006</v>
      </c>
      <c r="AP24" s="10">
        <v>42.4</v>
      </c>
      <c r="AQ24" s="20">
        <v>27.4</v>
      </c>
      <c r="AR24" s="20">
        <v>2.9</v>
      </c>
      <c r="AS24" s="10">
        <v>110</v>
      </c>
      <c r="AT24" s="10">
        <v>219</v>
      </c>
      <c r="AU24" s="9">
        <v>4504</v>
      </c>
      <c r="AV24" s="10">
        <v>108</v>
      </c>
      <c r="AW24" s="10">
        <v>1.89</v>
      </c>
      <c r="AX24" s="20">
        <v>11.9</v>
      </c>
      <c r="AY24" s="10">
        <v>142</v>
      </c>
      <c r="AZ24" s="20">
        <v>3.1</v>
      </c>
      <c r="BA24" s="10">
        <v>109</v>
      </c>
      <c r="BB24" s="10">
        <v>0</v>
      </c>
      <c r="BC24" s="9">
        <v>7506</v>
      </c>
      <c r="BD24" s="10">
        <v>125</v>
      </c>
      <c r="BE24" s="20">
        <v>1.4</v>
      </c>
      <c r="BF24" s="9">
        <v>3520000</v>
      </c>
      <c r="BG24" s="10">
        <v>0.73</v>
      </c>
    </row>
    <row r="25" spans="1:59" s="17" customFormat="1" x14ac:dyDescent="0.25">
      <c r="A25" s="9">
        <v>49</v>
      </c>
      <c r="B25" s="10">
        <v>72</v>
      </c>
      <c r="C25" s="10" t="s">
        <v>86</v>
      </c>
      <c r="D25" s="10">
        <v>2</v>
      </c>
      <c r="E25" s="10" t="s">
        <v>60</v>
      </c>
      <c r="F25" s="10">
        <v>2</v>
      </c>
      <c r="G25" s="10" t="s">
        <v>92</v>
      </c>
      <c r="H25" s="10">
        <v>2</v>
      </c>
      <c r="I25" s="10">
        <v>1.6</v>
      </c>
      <c r="J25" s="10">
        <v>58</v>
      </c>
      <c r="K25" s="11">
        <v>22.656249999999996</v>
      </c>
      <c r="L25" s="10" t="s">
        <v>62</v>
      </c>
      <c r="M25" s="10">
        <v>1</v>
      </c>
      <c r="N25" s="10" t="s">
        <v>63</v>
      </c>
      <c r="O25" s="10">
        <v>2</v>
      </c>
      <c r="P25" s="12"/>
      <c r="Q25" s="13" t="s">
        <v>64</v>
      </c>
      <c r="R25" s="10">
        <v>5</v>
      </c>
      <c r="S25" s="10">
        <v>2</v>
      </c>
      <c r="T25" s="10" t="s">
        <v>71</v>
      </c>
      <c r="U25" s="10">
        <v>3</v>
      </c>
      <c r="V25" s="10" t="s">
        <v>63</v>
      </c>
      <c r="W25" s="10">
        <v>2</v>
      </c>
      <c r="X25" s="14" t="s">
        <v>136</v>
      </c>
      <c r="Y25" s="14" t="s">
        <v>137</v>
      </c>
      <c r="Z25" s="14" t="s">
        <v>138</v>
      </c>
      <c r="AA25" s="15">
        <v>68</v>
      </c>
      <c r="AB25" s="15">
        <v>173</v>
      </c>
      <c r="AC25" s="10">
        <v>85</v>
      </c>
      <c r="AD25" s="10">
        <v>82</v>
      </c>
      <c r="AE25" s="10">
        <v>22</v>
      </c>
      <c r="AF25" s="10" t="s">
        <v>85</v>
      </c>
      <c r="AG25" s="19">
        <v>3</v>
      </c>
      <c r="AH25" s="20">
        <v>10.5</v>
      </c>
      <c r="AI25" s="10">
        <v>8400</v>
      </c>
      <c r="AJ25" s="10">
        <v>252000</v>
      </c>
      <c r="AL25" s="10">
        <v>51</v>
      </c>
      <c r="AM25" s="20">
        <v>1.1000000000000001</v>
      </c>
      <c r="AN25" s="10">
        <v>7.3</v>
      </c>
      <c r="AO25" s="10">
        <v>47</v>
      </c>
      <c r="AP25" s="10">
        <v>50.7</v>
      </c>
      <c r="AQ25" s="20">
        <v>24.8</v>
      </c>
      <c r="AR25" s="10">
        <v>-1.6</v>
      </c>
      <c r="AS25" s="10">
        <v>129</v>
      </c>
      <c r="AT25" s="10">
        <v>261</v>
      </c>
      <c r="AU25" s="10">
        <v>1596</v>
      </c>
      <c r="AV25" s="10">
        <v>162</v>
      </c>
      <c r="AW25" s="10">
        <v>1.19</v>
      </c>
      <c r="AX25" s="20">
        <v>12.7</v>
      </c>
      <c r="AY25" s="10">
        <v>140</v>
      </c>
      <c r="AZ25" s="10">
        <v>5.2</v>
      </c>
      <c r="BA25" s="10">
        <v>110</v>
      </c>
      <c r="BB25" s="10">
        <v>0</v>
      </c>
      <c r="BC25" s="10">
        <v>6216</v>
      </c>
      <c r="BD25" s="10">
        <v>84</v>
      </c>
      <c r="BE25" s="20">
        <v>1.6</v>
      </c>
      <c r="BF25" s="10">
        <v>4600000</v>
      </c>
      <c r="BG25" s="10">
        <v>1.99</v>
      </c>
    </row>
    <row r="26" spans="1:59" s="17" customFormat="1" x14ac:dyDescent="0.25">
      <c r="A26" s="9">
        <v>51</v>
      </c>
      <c r="B26" s="10">
        <v>65</v>
      </c>
      <c r="C26" s="10" t="s">
        <v>86</v>
      </c>
      <c r="D26" s="10">
        <v>2</v>
      </c>
      <c r="E26" s="10" t="s">
        <v>81</v>
      </c>
      <c r="F26" s="10">
        <v>1</v>
      </c>
      <c r="G26" s="10" t="s">
        <v>75</v>
      </c>
      <c r="H26" s="10">
        <v>3</v>
      </c>
      <c r="I26" s="10">
        <v>1.55</v>
      </c>
      <c r="J26" s="10">
        <v>67</v>
      </c>
      <c r="K26" s="11">
        <v>27.887617065556707</v>
      </c>
      <c r="L26" s="10" t="s">
        <v>62</v>
      </c>
      <c r="M26" s="10">
        <v>1</v>
      </c>
      <c r="N26" s="10" t="s">
        <v>63</v>
      </c>
      <c r="O26" s="10">
        <v>2</v>
      </c>
      <c r="P26" s="13">
        <v>3</v>
      </c>
      <c r="Q26" s="13" t="s">
        <v>76</v>
      </c>
      <c r="R26" s="10">
        <v>8</v>
      </c>
      <c r="S26" s="10">
        <v>2</v>
      </c>
      <c r="T26" s="10" t="s">
        <v>65</v>
      </c>
      <c r="U26" s="10">
        <v>2</v>
      </c>
      <c r="V26" s="10" t="s">
        <v>63</v>
      </c>
      <c r="W26" s="10">
        <v>2</v>
      </c>
      <c r="X26" s="14" t="s">
        <v>139</v>
      </c>
      <c r="Y26" s="14" t="s">
        <v>140</v>
      </c>
      <c r="Z26" s="14" t="s">
        <v>141</v>
      </c>
      <c r="AA26" s="15">
        <v>100</v>
      </c>
      <c r="AB26" s="21">
        <v>141</v>
      </c>
      <c r="AC26" s="9">
        <v>114</v>
      </c>
      <c r="AD26" s="10">
        <v>96</v>
      </c>
      <c r="AE26" s="10">
        <v>20</v>
      </c>
      <c r="AF26" s="10" t="s">
        <v>106</v>
      </c>
      <c r="AG26" s="19">
        <v>2</v>
      </c>
      <c r="AH26" s="20">
        <v>16.600000000000001</v>
      </c>
      <c r="AI26" s="10">
        <v>9100</v>
      </c>
      <c r="AJ26" s="10">
        <v>281000</v>
      </c>
      <c r="AL26" s="10">
        <v>22</v>
      </c>
      <c r="AM26" s="10">
        <v>0.6</v>
      </c>
      <c r="AN26" s="10">
        <v>7.4</v>
      </c>
      <c r="AO26" s="10">
        <v>83.1</v>
      </c>
      <c r="AP26" s="10">
        <v>41.4</v>
      </c>
      <c r="AQ26" s="20">
        <v>25.4</v>
      </c>
      <c r="AR26" s="10">
        <v>0.6</v>
      </c>
      <c r="AS26" s="10">
        <v>142</v>
      </c>
      <c r="AT26" s="10">
        <v>225</v>
      </c>
      <c r="AU26" s="10">
        <v>364</v>
      </c>
      <c r="AV26" s="10">
        <v>118</v>
      </c>
      <c r="AW26" s="10">
        <v>0.6</v>
      </c>
      <c r="AX26" s="20">
        <v>11.4</v>
      </c>
      <c r="AY26" s="10">
        <v>145</v>
      </c>
      <c r="AZ26" s="10">
        <v>3.9</v>
      </c>
      <c r="BA26" s="10">
        <v>110</v>
      </c>
      <c r="BB26" s="10">
        <v>0</v>
      </c>
      <c r="BC26" s="10">
        <v>8554</v>
      </c>
      <c r="BD26" s="10">
        <v>91</v>
      </c>
      <c r="BE26" s="10">
        <v>0.9</v>
      </c>
      <c r="BF26" s="10">
        <v>5130000</v>
      </c>
      <c r="BG26" s="10">
        <v>0.19</v>
      </c>
    </row>
    <row r="27" spans="1:59" s="17" customFormat="1" x14ac:dyDescent="0.25">
      <c r="A27" s="9">
        <v>53</v>
      </c>
      <c r="B27" s="10">
        <v>48</v>
      </c>
      <c r="C27" s="10" t="s">
        <v>59</v>
      </c>
      <c r="D27" s="10">
        <v>1</v>
      </c>
      <c r="E27" s="10" t="s">
        <v>81</v>
      </c>
      <c r="F27" s="10">
        <v>1</v>
      </c>
      <c r="G27" s="10" t="s">
        <v>92</v>
      </c>
      <c r="H27" s="10">
        <v>2</v>
      </c>
      <c r="I27" s="10">
        <v>1.7</v>
      </c>
      <c r="J27" s="10">
        <v>103</v>
      </c>
      <c r="K27" s="11">
        <v>35.640138408304502</v>
      </c>
      <c r="L27" s="10" t="s">
        <v>117</v>
      </c>
      <c r="M27" s="10">
        <v>3</v>
      </c>
      <c r="N27" s="10" t="s">
        <v>71</v>
      </c>
      <c r="O27" s="10">
        <v>1</v>
      </c>
      <c r="P27" s="13">
        <v>0.5</v>
      </c>
      <c r="Q27" s="13" t="s">
        <v>76</v>
      </c>
      <c r="R27" s="10">
        <v>10</v>
      </c>
      <c r="S27" s="10">
        <v>2</v>
      </c>
      <c r="T27" s="10" t="s">
        <v>65</v>
      </c>
      <c r="U27" s="10">
        <v>2</v>
      </c>
      <c r="V27" s="10" t="s">
        <v>63</v>
      </c>
      <c r="W27" s="10">
        <v>2</v>
      </c>
      <c r="X27" s="14" t="s">
        <v>142</v>
      </c>
      <c r="Y27" s="14" t="s">
        <v>143</v>
      </c>
      <c r="Z27" s="14" t="s">
        <v>144</v>
      </c>
      <c r="AA27" s="15">
        <v>136</v>
      </c>
      <c r="AB27" s="21">
        <v>149</v>
      </c>
      <c r="AC27" s="9">
        <v>113</v>
      </c>
      <c r="AD27" s="10">
        <v>93</v>
      </c>
      <c r="AE27" s="10">
        <v>20</v>
      </c>
      <c r="AF27" s="10" t="s">
        <v>80</v>
      </c>
      <c r="AG27" s="19">
        <v>4</v>
      </c>
      <c r="AH27" s="20">
        <v>14.9</v>
      </c>
      <c r="AI27" s="9">
        <v>20760</v>
      </c>
      <c r="AJ27" s="9">
        <v>341000</v>
      </c>
      <c r="AK27" s="10">
        <v>298</v>
      </c>
      <c r="AL27" s="10">
        <v>22</v>
      </c>
      <c r="AM27" s="10">
        <v>0.6</v>
      </c>
      <c r="AN27" s="10">
        <v>7.42</v>
      </c>
      <c r="AO27" s="10">
        <v>67.7</v>
      </c>
      <c r="AP27" s="10">
        <v>70.900000000000006</v>
      </c>
      <c r="AQ27" s="10">
        <v>46.3</v>
      </c>
      <c r="AR27" s="20">
        <v>21.8</v>
      </c>
      <c r="AS27" s="10">
        <v>298</v>
      </c>
      <c r="AT27" s="10">
        <v>266</v>
      </c>
      <c r="AU27" s="9">
        <v>1246</v>
      </c>
      <c r="AV27" s="10">
        <v>41</v>
      </c>
      <c r="AW27" s="10">
        <v>19.64</v>
      </c>
      <c r="AX27" s="20">
        <v>12.5</v>
      </c>
      <c r="AY27" s="10">
        <v>136</v>
      </c>
      <c r="AZ27" s="20">
        <v>4.2</v>
      </c>
      <c r="BA27" s="10">
        <v>87</v>
      </c>
      <c r="BB27" s="10">
        <v>0</v>
      </c>
      <c r="BC27" s="9">
        <v>19099</v>
      </c>
      <c r="BD27" s="10">
        <v>208</v>
      </c>
      <c r="BE27" s="20">
        <v>1.3</v>
      </c>
      <c r="BF27" s="9">
        <v>5180000</v>
      </c>
      <c r="BG27" s="10">
        <v>0.65</v>
      </c>
    </row>
    <row r="28" spans="1:59" s="17" customFormat="1" x14ac:dyDescent="0.25">
      <c r="A28" s="9">
        <v>54</v>
      </c>
      <c r="B28" s="10">
        <v>76</v>
      </c>
      <c r="C28" s="10" t="s">
        <v>86</v>
      </c>
      <c r="D28" s="10">
        <v>2</v>
      </c>
      <c r="E28" s="10" t="s">
        <v>81</v>
      </c>
      <c r="F28" s="10">
        <v>1</v>
      </c>
      <c r="G28" s="10" t="s">
        <v>75</v>
      </c>
      <c r="H28" s="10">
        <v>3</v>
      </c>
      <c r="I28" s="10">
        <v>1.6</v>
      </c>
      <c r="J28" s="10">
        <v>45</v>
      </c>
      <c r="K28" s="11">
        <v>17.578124999999996</v>
      </c>
      <c r="L28" s="10" t="s">
        <v>62</v>
      </c>
      <c r="M28" s="10">
        <v>1</v>
      </c>
      <c r="N28" s="10" t="s">
        <v>71</v>
      </c>
      <c r="O28" s="10">
        <v>1</v>
      </c>
      <c r="P28" s="12"/>
      <c r="Q28" s="13" t="s">
        <v>64</v>
      </c>
      <c r="R28" s="10">
        <v>2</v>
      </c>
      <c r="S28" s="10">
        <v>2</v>
      </c>
      <c r="T28" s="10" t="s">
        <v>65</v>
      </c>
      <c r="U28" s="10">
        <v>2</v>
      </c>
      <c r="V28" s="10" t="s">
        <v>63</v>
      </c>
      <c r="W28" s="10">
        <v>2</v>
      </c>
      <c r="X28" s="14" t="s">
        <v>145</v>
      </c>
      <c r="Y28" s="14" t="s">
        <v>146</v>
      </c>
      <c r="Z28" s="14" t="s">
        <v>147</v>
      </c>
      <c r="AA28" s="15">
        <v>140</v>
      </c>
      <c r="AB28" s="15">
        <v>147</v>
      </c>
      <c r="AC28" s="10">
        <v>99</v>
      </c>
      <c r="AD28" s="10">
        <v>87</v>
      </c>
      <c r="AE28" s="10">
        <v>36</v>
      </c>
      <c r="AF28" s="10" t="s">
        <v>85</v>
      </c>
      <c r="AG28" s="19">
        <v>3</v>
      </c>
      <c r="AH28" s="20">
        <v>11.2</v>
      </c>
      <c r="AI28" s="10">
        <v>9020</v>
      </c>
      <c r="AJ28" s="10">
        <v>470000</v>
      </c>
      <c r="AL28" s="10">
        <v>29</v>
      </c>
      <c r="AM28" s="10">
        <v>0.5</v>
      </c>
      <c r="AN28" s="10">
        <v>7.45</v>
      </c>
      <c r="AO28" s="10">
        <v>56.8</v>
      </c>
      <c r="AP28" s="10">
        <v>42.6</v>
      </c>
      <c r="AQ28" s="20">
        <v>29.6</v>
      </c>
      <c r="AR28" s="20">
        <v>5.6</v>
      </c>
      <c r="AS28" s="10">
        <v>122</v>
      </c>
      <c r="AT28" s="10">
        <v>341</v>
      </c>
      <c r="AU28" s="10">
        <v>722</v>
      </c>
      <c r="AV28" s="10">
        <v>18</v>
      </c>
      <c r="AW28" s="10">
        <v>7.74</v>
      </c>
      <c r="AX28" s="20">
        <v>13.8</v>
      </c>
      <c r="AY28" s="10">
        <v>137</v>
      </c>
      <c r="AZ28" s="10">
        <v>3.6</v>
      </c>
      <c r="BA28" s="10">
        <v>99</v>
      </c>
      <c r="BB28" s="10">
        <v>0</v>
      </c>
      <c r="BC28" s="10">
        <v>7847</v>
      </c>
      <c r="BD28" s="10">
        <v>90</v>
      </c>
      <c r="BE28" s="20">
        <v>1.1000000000000001</v>
      </c>
      <c r="BF28" s="9">
        <v>3450000</v>
      </c>
      <c r="BG28" s="10">
        <v>2.5</v>
      </c>
    </row>
    <row r="29" spans="1:59" s="17" customFormat="1" x14ac:dyDescent="0.25">
      <c r="A29" s="9">
        <v>55</v>
      </c>
      <c r="B29" s="10">
        <v>87</v>
      </c>
      <c r="C29" s="10" t="s">
        <v>59</v>
      </c>
      <c r="D29" s="10">
        <v>1</v>
      </c>
      <c r="E29" s="10" t="s">
        <v>60</v>
      </c>
      <c r="F29" s="10">
        <v>2</v>
      </c>
      <c r="G29" s="10" t="s">
        <v>92</v>
      </c>
      <c r="H29" s="10">
        <v>2</v>
      </c>
      <c r="I29" s="10">
        <v>1.69</v>
      </c>
      <c r="J29" s="10">
        <v>70</v>
      </c>
      <c r="K29" s="11">
        <v>24.508945765204302</v>
      </c>
      <c r="L29" s="10" t="s">
        <v>62</v>
      </c>
      <c r="M29" s="10">
        <v>1</v>
      </c>
      <c r="N29" s="10" t="s">
        <v>63</v>
      </c>
      <c r="O29" s="10">
        <v>2</v>
      </c>
      <c r="P29" s="13">
        <v>0.5</v>
      </c>
      <c r="Q29" s="13" t="s">
        <v>76</v>
      </c>
      <c r="R29" s="10">
        <v>20</v>
      </c>
      <c r="S29" s="10">
        <v>2</v>
      </c>
      <c r="T29" s="10" t="s">
        <v>77</v>
      </c>
      <c r="U29" s="10">
        <v>1</v>
      </c>
      <c r="V29" s="10" t="s">
        <v>63</v>
      </c>
      <c r="W29" s="10">
        <v>2</v>
      </c>
      <c r="X29" s="14" t="s">
        <v>148</v>
      </c>
      <c r="Y29" s="14" t="s">
        <v>149</v>
      </c>
      <c r="Z29" s="18"/>
      <c r="AA29" s="15">
        <v>66</v>
      </c>
      <c r="AB29" s="15">
        <v>132</v>
      </c>
      <c r="AC29" s="10">
        <v>75</v>
      </c>
      <c r="AD29" s="10">
        <v>93</v>
      </c>
      <c r="AE29" s="10">
        <v>21</v>
      </c>
      <c r="AF29" s="10" t="s">
        <v>80</v>
      </c>
      <c r="AG29" s="19">
        <v>4</v>
      </c>
      <c r="AH29" s="20">
        <v>14.1</v>
      </c>
      <c r="AI29" s="9">
        <v>9590</v>
      </c>
      <c r="AJ29" s="9">
        <v>222000</v>
      </c>
      <c r="AK29" s="10">
        <v>243</v>
      </c>
      <c r="AL29" s="10">
        <v>48</v>
      </c>
      <c r="AM29" s="10">
        <v>0.9</v>
      </c>
      <c r="AN29" s="10">
        <v>7.43</v>
      </c>
      <c r="AO29" s="10">
        <v>56</v>
      </c>
      <c r="AP29" s="10">
        <v>47</v>
      </c>
      <c r="AQ29" s="10">
        <v>31.4</v>
      </c>
      <c r="AR29" s="10">
        <v>3</v>
      </c>
      <c r="AS29" s="10">
        <v>243</v>
      </c>
      <c r="AT29" s="10">
        <v>187</v>
      </c>
      <c r="AU29" s="9">
        <v>2014</v>
      </c>
      <c r="AV29" s="10">
        <v>54</v>
      </c>
      <c r="AW29" s="10">
        <v>0.6</v>
      </c>
      <c r="AX29" s="20">
        <v>11.9</v>
      </c>
      <c r="AY29" s="10">
        <v>132</v>
      </c>
      <c r="AZ29" s="20">
        <v>3.2</v>
      </c>
      <c r="BA29" s="10">
        <v>123</v>
      </c>
      <c r="BB29" s="10">
        <v>0</v>
      </c>
      <c r="BC29" s="9">
        <v>5754</v>
      </c>
      <c r="BD29" s="9">
        <v>1055</v>
      </c>
      <c r="BE29" s="10">
        <v>3</v>
      </c>
      <c r="BF29" s="9">
        <v>4490000</v>
      </c>
      <c r="BG29" s="10">
        <v>0.28000000000000003</v>
      </c>
    </row>
    <row r="30" spans="1:59" s="17" customFormat="1" x14ac:dyDescent="0.25">
      <c r="A30" s="9">
        <v>56</v>
      </c>
      <c r="B30" s="10">
        <v>77</v>
      </c>
      <c r="C30" s="10" t="s">
        <v>86</v>
      </c>
      <c r="D30" s="10">
        <v>2</v>
      </c>
      <c r="E30" s="10" t="s">
        <v>81</v>
      </c>
      <c r="F30" s="10">
        <v>1</v>
      </c>
      <c r="G30" s="10" t="s">
        <v>92</v>
      </c>
      <c r="H30" s="10">
        <v>2</v>
      </c>
      <c r="I30" s="10">
        <v>1.65</v>
      </c>
      <c r="J30" s="10">
        <v>76</v>
      </c>
      <c r="K30" s="11">
        <v>27.915518824609737</v>
      </c>
      <c r="L30" s="10" t="s">
        <v>62</v>
      </c>
      <c r="M30" s="10">
        <v>1</v>
      </c>
      <c r="N30" s="10" t="s">
        <v>71</v>
      </c>
      <c r="O30" s="10">
        <v>1</v>
      </c>
      <c r="P30" s="12"/>
      <c r="Q30" s="13" t="s">
        <v>64</v>
      </c>
      <c r="R30" s="10">
        <v>5</v>
      </c>
      <c r="S30" s="10">
        <v>2</v>
      </c>
      <c r="T30" s="10" t="s">
        <v>77</v>
      </c>
      <c r="U30" s="10">
        <v>1</v>
      </c>
      <c r="V30" s="10" t="s">
        <v>63</v>
      </c>
      <c r="W30" s="10">
        <v>2</v>
      </c>
      <c r="X30" s="14" t="s">
        <v>150</v>
      </c>
      <c r="Y30" s="14" t="s">
        <v>151</v>
      </c>
      <c r="Z30" s="14" t="s">
        <v>152</v>
      </c>
      <c r="AA30" s="15">
        <v>102</v>
      </c>
      <c r="AB30" s="15">
        <v>150</v>
      </c>
      <c r="AC30" s="10">
        <v>90</v>
      </c>
      <c r="AD30" s="10">
        <v>89</v>
      </c>
      <c r="AE30" s="10">
        <v>38</v>
      </c>
      <c r="AF30" s="10" t="s">
        <v>119</v>
      </c>
      <c r="AG30" s="19">
        <v>1</v>
      </c>
      <c r="AH30" s="20">
        <v>11.9</v>
      </c>
      <c r="AI30" s="10">
        <v>9870</v>
      </c>
      <c r="AJ30" s="10">
        <v>310000</v>
      </c>
      <c r="AL30" s="10">
        <v>111</v>
      </c>
      <c r="AM30" s="20">
        <v>1.7</v>
      </c>
      <c r="AN30" s="10">
        <v>7.4</v>
      </c>
      <c r="AO30" s="10">
        <v>56.5</v>
      </c>
      <c r="AP30" s="20">
        <v>28.4</v>
      </c>
      <c r="AQ30" s="20">
        <v>17.7</v>
      </c>
      <c r="AR30" s="10">
        <v>-7</v>
      </c>
      <c r="AS30" s="10">
        <v>498</v>
      </c>
      <c r="AT30" s="10">
        <v>194</v>
      </c>
      <c r="AU30" s="10">
        <v>9879</v>
      </c>
      <c r="AV30" s="10">
        <v>136</v>
      </c>
      <c r="AW30" s="10">
        <v>14.2</v>
      </c>
      <c r="AX30" s="20">
        <v>13.7</v>
      </c>
      <c r="AY30" s="10">
        <v>126</v>
      </c>
      <c r="AZ30" s="20">
        <v>5.0999999999999996</v>
      </c>
      <c r="BA30" s="10">
        <v>98</v>
      </c>
      <c r="BB30" s="10">
        <v>0</v>
      </c>
      <c r="BC30" s="10">
        <v>8488</v>
      </c>
      <c r="BD30" s="10">
        <v>99</v>
      </c>
      <c r="BE30" s="20">
        <v>1.5</v>
      </c>
      <c r="BF30" s="10">
        <v>3908000</v>
      </c>
      <c r="BG30" s="10">
        <v>0.64</v>
      </c>
    </row>
    <row r="31" spans="1:59" s="17" customFormat="1" x14ac:dyDescent="0.25">
      <c r="A31" s="9">
        <v>57</v>
      </c>
      <c r="B31" s="10">
        <v>53</v>
      </c>
      <c r="C31" s="10" t="s">
        <v>59</v>
      </c>
      <c r="D31" s="10">
        <v>1</v>
      </c>
      <c r="E31" s="10" t="s">
        <v>60</v>
      </c>
      <c r="F31" s="10">
        <v>2</v>
      </c>
      <c r="G31" s="10" t="s">
        <v>92</v>
      </c>
      <c r="H31" s="10">
        <v>2</v>
      </c>
      <c r="I31" s="10">
        <v>1.73</v>
      </c>
      <c r="J31" s="10">
        <v>78</v>
      </c>
      <c r="K31" s="11">
        <v>26.061679307694877</v>
      </c>
      <c r="L31" s="10" t="s">
        <v>62</v>
      </c>
      <c r="M31" s="10">
        <v>1</v>
      </c>
      <c r="N31" s="10" t="s">
        <v>63</v>
      </c>
      <c r="O31" s="10">
        <v>2</v>
      </c>
      <c r="P31" s="13">
        <v>1</v>
      </c>
      <c r="Q31" s="13" t="s">
        <v>76</v>
      </c>
      <c r="R31" s="10">
        <v>8</v>
      </c>
      <c r="S31" s="10">
        <v>2</v>
      </c>
      <c r="T31" s="10" t="s">
        <v>65</v>
      </c>
      <c r="U31" s="10">
        <v>2</v>
      </c>
      <c r="V31" s="10" t="s">
        <v>63</v>
      </c>
      <c r="W31" s="10">
        <v>2</v>
      </c>
      <c r="X31" s="14" t="s">
        <v>153</v>
      </c>
      <c r="Y31" s="14" t="s">
        <v>154</v>
      </c>
      <c r="Z31" s="18"/>
      <c r="AA31" s="15">
        <v>118</v>
      </c>
      <c r="AB31" s="15">
        <v>109</v>
      </c>
      <c r="AC31" s="10">
        <v>78</v>
      </c>
      <c r="AD31" s="10">
        <v>95</v>
      </c>
      <c r="AE31" s="10">
        <v>17</v>
      </c>
      <c r="AF31" s="10" t="s">
        <v>80</v>
      </c>
      <c r="AG31" s="19">
        <v>4</v>
      </c>
      <c r="AH31" s="20">
        <v>16.7</v>
      </c>
      <c r="AI31" s="9">
        <v>8550</v>
      </c>
      <c r="AJ31" s="9">
        <v>347000</v>
      </c>
      <c r="AK31" s="10">
        <v>98</v>
      </c>
      <c r="AL31" s="10">
        <v>35</v>
      </c>
      <c r="AM31" s="10">
        <v>0.9</v>
      </c>
      <c r="AN31" s="10">
        <v>7.43</v>
      </c>
      <c r="AO31" s="10">
        <v>62.5</v>
      </c>
      <c r="AP31" s="20">
        <v>28.8</v>
      </c>
      <c r="AQ31" s="10">
        <v>19</v>
      </c>
      <c r="AR31" s="10">
        <v>-5.4</v>
      </c>
      <c r="AS31" s="10">
        <v>98</v>
      </c>
      <c r="AT31" s="10">
        <v>187</v>
      </c>
      <c r="AU31" s="9">
        <v>2480</v>
      </c>
      <c r="AV31" s="10">
        <v>54</v>
      </c>
      <c r="AW31" s="10">
        <v>2.64</v>
      </c>
      <c r="AX31" s="20">
        <v>16.8</v>
      </c>
      <c r="AY31" s="10">
        <v>137</v>
      </c>
      <c r="AZ31" s="20">
        <v>6.2</v>
      </c>
      <c r="BA31" s="10">
        <v>103</v>
      </c>
      <c r="BB31" s="10">
        <v>0</v>
      </c>
      <c r="BC31" s="9">
        <v>5045</v>
      </c>
      <c r="BD31" s="10">
        <v>428</v>
      </c>
      <c r="BE31" s="20">
        <v>1.6</v>
      </c>
      <c r="BF31" s="9">
        <v>5750000</v>
      </c>
      <c r="BG31" s="10">
        <v>0.28000000000000003</v>
      </c>
    </row>
    <row r="32" spans="1:59" s="17" customFormat="1" x14ac:dyDescent="0.25">
      <c r="A32" s="9">
        <v>58</v>
      </c>
      <c r="B32" s="10">
        <v>73</v>
      </c>
      <c r="C32" s="10" t="s">
        <v>59</v>
      </c>
      <c r="D32" s="10">
        <v>1</v>
      </c>
      <c r="E32" s="10" t="s">
        <v>81</v>
      </c>
      <c r="F32" s="10">
        <v>1</v>
      </c>
      <c r="G32" s="10" t="s">
        <v>92</v>
      </c>
      <c r="H32" s="10">
        <v>2</v>
      </c>
      <c r="I32" s="10">
        <v>1.7</v>
      </c>
      <c r="J32" s="10">
        <v>75</v>
      </c>
      <c r="K32" s="11">
        <v>25.95155709342561</v>
      </c>
      <c r="L32" s="10" t="s">
        <v>62</v>
      </c>
      <c r="M32" s="10">
        <v>1</v>
      </c>
      <c r="N32" s="10" t="s">
        <v>71</v>
      </c>
      <c r="O32" s="10">
        <v>1</v>
      </c>
      <c r="P32" s="12"/>
      <c r="Q32" s="13" t="s">
        <v>64</v>
      </c>
      <c r="R32" s="10">
        <v>5</v>
      </c>
      <c r="S32" s="10">
        <v>2</v>
      </c>
      <c r="T32" s="10" t="s">
        <v>65</v>
      </c>
      <c r="U32" s="10">
        <v>2</v>
      </c>
      <c r="V32" s="10" t="s">
        <v>63</v>
      </c>
      <c r="W32" s="10">
        <v>2</v>
      </c>
      <c r="X32" s="14" t="s">
        <v>155</v>
      </c>
      <c r="Y32" s="14" t="s">
        <v>156</v>
      </c>
      <c r="Z32" s="14" t="s">
        <v>157</v>
      </c>
      <c r="AA32" s="15">
        <v>72</v>
      </c>
      <c r="AB32" s="15">
        <v>144</v>
      </c>
      <c r="AC32" s="10">
        <v>88</v>
      </c>
      <c r="AD32" s="10">
        <v>91</v>
      </c>
      <c r="AE32" s="10">
        <v>20</v>
      </c>
      <c r="AF32" s="10" t="s">
        <v>80</v>
      </c>
      <c r="AG32" s="19">
        <v>4</v>
      </c>
      <c r="AH32" s="20">
        <v>14.5</v>
      </c>
      <c r="AI32" s="10">
        <v>12380</v>
      </c>
      <c r="AJ32" s="10">
        <v>227000</v>
      </c>
      <c r="AL32" s="10">
        <v>60</v>
      </c>
      <c r="AM32" s="10">
        <v>0.6</v>
      </c>
      <c r="AN32" s="10">
        <v>7.44</v>
      </c>
      <c r="AO32" s="10">
        <v>49</v>
      </c>
      <c r="AP32" s="10">
        <v>44.4</v>
      </c>
      <c r="AQ32" s="20">
        <v>30.1</v>
      </c>
      <c r="AR32" s="10">
        <v>6</v>
      </c>
      <c r="AS32" s="10">
        <v>118</v>
      </c>
      <c r="AT32" s="10">
        <v>221</v>
      </c>
      <c r="AU32" s="10">
        <v>1733</v>
      </c>
      <c r="AV32" s="10">
        <v>84</v>
      </c>
      <c r="AW32" s="10">
        <v>24.77</v>
      </c>
      <c r="AX32" s="20">
        <v>27.7</v>
      </c>
      <c r="AY32" s="10">
        <v>160</v>
      </c>
      <c r="AZ32" s="10">
        <v>3.7</v>
      </c>
      <c r="BA32" s="10">
        <v>108</v>
      </c>
      <c r="BB32" s="10">
        <v>0</v>
      </c>
      <c r="BC32" s="10">
        <v>10152</v>
      </c>
      <c r="BD32" s="10">
        <v>124</v>
      </c>
      <c r="BE32" s="20">
        <v>1.1000000000000001</v>
      </c>
      <c r="BF32" s="10">
        <v>4430000</v>
      </c>
      <c r="BG32" s="10">
        <v>1.96</v>
      </c>
    </row>
    <row r="33" spans="1:59" s="17" customFormat="1" x14ac:dyDescent="0.25">
      <c r="A33" s="9">
        <v>59</v>
      </c>
      <c r="B33" s="10">
        <v>76</v>
      </c>
      <c r="C33" s="10" t="s">
        <v>86</v>
      </c>
      <c r="D33" s="10">
        <v>2</v>
      </c>
      <c r="E33" s="10" t="s">
        <v>81</v>
      </c>
      <c r="F33" s="10">
        <v>1</v>
      </c>
      <c r="G33" s="10" t="s">
        <v>131</v>
      </c>
      <c r="H33" s="10">
        <v>5</v>
      </c>
      <c r="I33" s="10">
        <v>1.42</v>
      </c>
      <c r="J33" s="10">
        <v>43</v>
      </c>
      <c r="K33" s="11">
        <v>21.325133902003572</v>
      </c>
      <c r="L33" s="10" t="s">
        <v>62</v>
      </c>
      <c r="M33" s="10">
        <v>1</v>
      </c>
      <c r="N33" s="10" t="s">
        <v>63</v>
      </c>
      <c r="O33" s="10">
        <v>2</v>
      </c>
      <c r="P33" s="12"/>
      <c r="Q33" s="13" t="s">
        <v>64</v>
      </c>
      <c r="R33" s="10">
        <v>3</v>
      </c>
      <c r="S33" s="10">
        <v>2</v>
      </c>
      <c r="T33" s="10" t="s">
        <v>71</v>
      </c>
      <c r="U33" s="10">
        <v>3</v>
      </c>
      <c r="V33" s="10" t="s">
        <v>63</v>
      </c>
      <c r="W33" s="10">
        <v>2</v>
      </c>
      <c r="X33" s="14" t="s">
        <v>158</v>
      </c>
      <c r="Y33" s="14" t="s">
        <v>143</v>
      </c>
      <c r="Z33" s="14" t="s">
        <v>101</v>
      </c>
      <c r="AA33" s="15">
        <v>92</v>
      </c>
      <c r="AB33" s="15">
        <v>134</v>
      </c>
      <c r="AC33" s="10">
        <v>87</v>
      </c>
      <c r="AD33" s="10">
        <v>86</v>
      </c>
      <c r="AE33" s="10">
        <v>22</v>
      </c>
      <c r="AF33" s="10" t="s">
        <v>85</v>
      </c>
      <c r="AG33" s="19">
        <v>3</v>
      </c>
      <c r="AH33" s="20">
        <v>15.2</v>
      </c>
      <c r="AI33" s="9">
        <v>24080</v>
      </c>
      <c r="AJ33" s="9">
        <v>385000</v>
      </c>
      <c r="AK33" s="10">
        <v>142</v>
      </c>
      <c r="AL33" s="10">
        <v>52</v>
      </c>
      <c r="AM33" s="10">
        <v>0.8</v>
      </c>
      <c r="AN33" s="10">
        <v>7.43</v>
      </c>
      <c r="AO33" s="10">
        <v>52.9</v>
      </c>
      <c r="AP33" s="10">
        <v>33.6</v>
      </c>
      <c r="AQ33" s="20">
        <v>22.1</v>
      </c>
      <c r="AR33" s="10">
        <v>-2.2999999999999998</v>
      </c>
      <c r="AS33" s="10">
        <v>142</v>
      </c>
      <c r="AU33" s="9">
        <v>1926</v>
      </c>
      <c r="AW33" s="10">
        <v>9.51</v>
      </c>
      <c r="AY33" s="10">
        <v>136</v>
      </c>
      <c r="AZ33" s="20">
        <v>4.9000000000000004</v>
      </c>
      <c r="BA33" s="10">
        <v>98</v>
      </c>
      <c r="BC33" s="9">
        <v>20468</v>
      </c>
      <c r="BD33" s="10">
        <v>241</v>
      </c>
      <c r="BE33" s="20">
        <v>1.3</v>
      </c>
      <c r="BF33" s="9">
        <v>4810000</v>
      </c>
    </row>
    <row r="34" spans="1:59" s="17" customFormat="1" x14ac:dyDescent="0.25">
      <c r="A34" s="9">
        <v>60</v>
      </c>
      <c r="B34" s="10">
        <v>89</v>
      </c>
      <c r="C34" s="10" t="s">
        <v>86</v>
      </c>
      <c r="D34" s="10">
        <v>2</v>
      </c>
      <c r="E34" s="10" t="s">
        <v>81</v>
      </c>
      <c r="F34" s="10">
        <v>1</v>
      </c>
      <c r="G34" s="10" t="s">
        <v>61</v>
      </c>
      <c r="H34" s="10">
        <v>4</v>
      </c>
      <c r="I34" s="10">
        <v>1.75</v>
      </c>
      <c r="J34" s="10">
        <v>65</v>
      </c>
      <c r="K34" s="11">
        <v>21.224489795918366</v>
      </c>
      <c r="L34" s="10" t="s">
        <v>62</v>
      </c>
      <c r="M34" s="10">
        <v>1</v>
      </c>
      <c r="N34" s="10" t="s">
        <v>63</v>
      </c>
      <c r="O34" s="10">
        <v>2</v>
      </c>
      <c r="P34" s="13">
        <v>3</v>
      </c>
      <c r="Q34" s="13" t="s">
        <v>76</v>
      </c>
      <c r="R34" s="10">
        <v>4</v>
      </c>
      <c r="S34" s="10">
        <v>2</v>
      </c>
      <c r="T34" s="10" t="s">
        <v>77</v>
      </c>
      <c r="U34" s="10">
        <v>1</v>
      </c>
      <c r="V34" s="10" t="s">
        <v>63</v>
      </c>
      <c r="W34" s="10">
        <v>2</v>
      </c>
      <c r="X34" s="14" t="s">
        <v>159</v>
      </c>
      <c r="Y34" s="14" t="s">
        <v>160</v>
      </c>
      <c r="Z34" s="14" t="s">
        <v>122</v>
      </c>
      <c r="AA34" s="15">
        <v>150</v>
      </c>
      <c r="AB34" s="15">
        <v>169</v>
      </c>
      <c r="AC34" s="10">
        <v>89</v>
      </c>
      <c r="AD34" s="10">
        <v>90</v>
      </c>
      <c r="AE34" s="10">
        <v>36</v>
      </c>
      <c r="AF34" s="10" t="s">
        <v>119</v>
      </c>
      <c r="AG34" s="19">
        <v>1</v>
      </c>
      <c r="AH34" s="20">
        <v>13.7</v>
      </c>
      <c r="AI34" s="10">
        <v>10810</v>
      </c>
      <c r="AJ34" s="10">
        <v>422000</v>
      </c>
      <c r="AL34" s="10">
        <v>35</v>
      </c>
      <c r="AM34" s="10">
        <v>0.9</v>
      </c>
      <c r="AN34" s="10">
        <v>7.49</v>
      </c>
      <c r="AO34" s="10">
        <v>58.8</v>
      </c>
      <c r="AP34" s="20">
        <v>30.4</v>
      </c>
      <c r="AQ34" s="20">
        <v>23.1</v>
      </c>
      <c r="AR34" s="10">
        <v>-0.2</v>
      </c>
      <c r="AS34" s="10">
        <v>104</v>
      </c>
      <c r="AT34" s="10">
        <v>250</v>
      </c>
      <c r="AU34" s="10">
        <v>1946</v>
      </c>
      <c r="AV34" s="10">
        <v>75</v>
      </c>
      <c r="AW34" s="10">
        <v>2.83</v>
      </c>
      <c r="AX34" s="20">
        <v>12.9</v>
      </c>
      <c r="AY34" s="10">
        <v>143</v>
      </c>
      <c r="AZ34" s="20">
        <v>4.2</v>
      </c>
      <c r="BA34" s="10">
        <v>110</v>
      </c>
      <c r="BB34" s="10">
        <v>0</v>
      </c>
      <c r="BC34" s="10">
        <v>8324</v>
      </c>
      <c r="BD34" s="10">
        <v>108</v>
      </c>
      <c r="BE34" s="20">
        <v>1.7</v>
      </c>
      <c r="BF34" s="10">
        <v>5050000</v>
      </c>
      <c r="BG34" s="20">
        <v>2.04</v>
      </c>
    </row>
    <row r="35" spans="1:59" s="17" customFormat="1" x14ac:dyDescent="0.25">
      <c r="A35" s="9">
        <v>61</v>
      </c>
      <c r="B35" s="10">
        <v>75</v>
      </c>
      <c r="C35" s="10" t="s">
        <v>86</v>
      </c>
      <c r="D35" s="10">
        <v>2</v>
      </c>
      <c r="E35" s="10" t="s">
        <v>81</v>
      </c>
      <c r="F35" s="10">
        <v>1</v>
      </c>
      <c r="G35" s="10" t="s">
        <v>75</v>
      </c>
      <c r="H35" s="10">
        <v>3</v>
      </c>
      <c r="I35" s="10">
        <v>1.76</v>
      </c>
      <c r="J35" s="10">
        <v>45</v>
      </c>
      <c r="K35" s="11">
        <v>14.527376033057852</v>
      </c>
      <c r="L35" s="10" t="s">
        <v>62</v>
      </c>
      <c r="M35" s="10">
        <v>1</v>
      </c>
      <c r="N35" s="10" t="s">
        <v>71</v>
      </c>
      <c r="O35" s="10">
        <v>1</v>
      </c>
      <c r="P35" s="12"/>
      <c r="Q35" s="13" t="s">
        <v>64</v>
      </c>
      <c r="R35" s="10">
        <v>5</v>
      </c>
      <c r="S35" s="10">
        <v>2</v>
      </c>
      <c r="T35" s="10" t="s">
        <v>71</v>
      </c>
      <c r="U35" s="10">
        <v>3</v>
      </c>
      <c r="V35" s="10" t="s">
        <v>63</v>
      </c>
      <c r="W35" s="10">
        <v>2</v>
      </c>
      <c r="X35" s="14" t="s">
        <v>161</v>
      </c>
      <c r="Y35" s="14" t="s">
        <v>162</v>
      </c>
      <c r="Z35" s="14" t="s">
        <v>163</v>
      </c>
      <c r="AA35" s="15">
        <v>89</v>
      </c>
      <c r="AB35" s="15">
        <v>191</v>
      </c>
      <c r="AC35" s="10">
        <v>89</v>
      </c>
      <c r="AD35" s="10">
        <v>94</v>
      </c>
      <c r="AE35" s="10">
        <v>16</v>
      </c>
      <c r="AF35" s="10" t="s">
        <v>85</v>
      </c>
      <c r="AG35" s="19">
        <v>3</v>
      </c>
      <c r="AH35" s="25">
        <v>14.9</v>
      </c>
      <c r="AI35" s="9">
        <v>23000</v>
      </c>
      <c r="AJ35" s="9">
        <v>190000</v>
      </c>
      <c r="AK35" s="10">
        <v>89</v>
      </c>
      <c r="AL35" s="10">
        <v>43</v>
      </c>
      <c r="AM35" s="10">
        <v>0.6</v>
      </c>
      <c r="AN35" s="10">
        <v>7.37</v>
      </c>
      <c r="AO35" s="10">
        <v>98.3</v>
      </c>
      <c r="AP35" s="10">
        <v>57.2</v>
      </c>
      <c r="AQ35" s="10">
        <v>32.6</v>
      </c>
      <c r="AR35" s="20">
        <v>7.3</v>
      </c>
      <c r="AS35" s="10">
        <v>89</v>
      </c>
      <c r="AT35" s="10">
        <v>208</v>
      </c>
      <c r="AU35" s="9">
        <v>2340</v>
      </c>
      <c r="AV35" s="10">
        <v>73</v>
      </c>
      <c r="AW35" s="10">
        <v>0.85</v>
      </c>
      <c r="AX35" s="20">
        <v>11.8</v>
      </c>
      <c r="AY35" s="10">
        <v>140</v>
      </c>
      <c r="AZ35" s="20">
        <v>4.09</v>
      </c>
      <c r="BA35" s="10">
        <v>140</v>
      </c>
      <c r="BB35" s="10">
        <v>0</v>
      </c>
      <c r="BC35" s="9">
        <v>2978</v>
      </c>
      <c r="BD35" s="10">
        <v>132</v>
      </c>
      <c r="BE35" s="20">
        <v>1.05</v>
      </c>
      <c r="BF35" s="26" t="s">
        <v>164</v>
      </c>
      <c r="BG35" s="10">
        <v>0.94</v>
      </c>
    </row>
    <row r="36" spans="1:59" s="17" customFormat="1" x14ac:dyDescent="0.25">
      <c r="A36" s="9">
        <v>63</v>
      </c>
      <c r="B36" s="10">
        <v>48</v>
      </c>
      <c r="C36" s="10" t="s">
        <v>86</v>
      </c>
      <c r="D36" s="10">
        <v>2</v>
      </c>
      <c r="E36" s="10" t="s">
        <v>81</v>
      </c>
      <c r="F36" s="10">
        <v>1</v>
      </c>
      <c r="G36" s="10" t="s">
        <v>70</v>
      </c>
      <c r="H36" s="10">
        <v>1</v>
      </c>
      <c r="I36" s="10">
        <v>1.65</v>
      </c>
      <c r="J36" s="10">
        <v>43</v>
      </c>
      <c r="K36" s="11">
        <v>15.794306703397615</v>
      </c>
      <c r="L36" s="10" t="s">
        <v>62</v>
      </c>
      <c r="M36" s="10">
        <v>1</v>
      </c>
      <c r="N36" s="10" t="s">
        <v>63</v>
      </c>
      <c r="O36" s="10">
        <v>2</v>
      </c>
      <c r="P36" s="12"/>
      <c r="Q36" s="13" t="s">
        <v>64</v>
      </c>
      <c r="R36" s="10">
        <v>3</v>
      </c>
      <c r="S36" s="10">
        <v>2</v>
      </c>
      <c r="T36" s="10" t="s">
        <v>77</v>
      </c>
      <c r="U36" s="10">
        <v>1</v>
      </c>
      <c r="V36" s="10" t="s">
        <v>63</v>
      </c>
      <c r="W36" s="10">
        <v>2</v>
      </c>
      <c r="X36" s="18"/>
      <c r="Y36" s="14" t="s">
        <v>165</v>
      </c>
      <c r="Z36" s="18"/>
      <c r="AA36" s="15">
        <v>101</v>
      </c>
      <c r="AB36" s="15">
        <v>91</v>
      </c>
      <c r="AC36" s="10">
        <v>53</v>
      </c>
      <c r="AD36" s="10">
        <v>98</v>
      </c>
      <c r="AE36" s="10">
        <v>18</v>
      </c>
      <c r="AF36" s="10" t="s">
        <v>119</v>
      </c>
      <c r="AG36" s="19">
        <v>1</v>
      </c>
      <c r="AH36" s="20">
        <v>6.7</v>
      </c>
      <c r="AI36" s="9">
        <v>3890</v>
      </c>
      <c r="AJ36" s="9">
        <v>113000</v>
      </c>
      <c r="AK36" s="10">
        <v>88</v>
      </c>
      <c r="AL36" s="10">
        <v>60</v>
      </c>
      <c r="AN36" s="10">
        <v>7.49</v>
      </c>
      <c r="AO36" s="10">
        <v>91.7</v>
      </c>
      <c r="AP36" s="10">
        <v>36.4</v>
      </c>
      <c r="AQ36" s="20">
        <v>27.7</v>
      </c>
      <c r="AR36" s="20">
        <v>4.3</v>
      </c>
      <c r="AS36" s="10">
        <v>88</v>
      </c>
      <c r="AT36" s="10">
        <v>1171</v>
      </c>
      <c r="AU36" s="10">
        <v>193</v>
      </c>
      <c r="AW36" s="10">
        <v>15.78</v>
      </c>
      <c r="AX36" s="10">
        <v>17</v>
      </c>
      <c r="AY36" s="10">
        <v>136</v>
      </c>
      <c r="AZ36" s="20">
        <v>3.2</v>
      </c>
      <c r="BA36" s="10">
        <v>99</v>
      </c>
      <c r="BB36" s="10">
        <v>0</v>
      </c>
      <c r="BC36" s="9">
        <v>3542</v>
      </c>
      <c r="BD36" s="10">
        <v>39</v>
      </c>
      <c r="BE36" s="20">
        <v>1.1000000000000001</v>
      </c>
      <c r="BF36" s="9">
        <v>2830000</v>
      </c>
      <c r="BG36" s="10">
        <v>5.6</v>
      </c>
    </row>
    <row r="37" spans="1:59" s="17" customFormat="1" x14ac:dyDescent="0.25">
      <c r="A37" s="9">
        <v>65</v>
      </c>
      <c r="B37" s="10">
        <v>66</v>
      </c>
      <c r="C37" s="10" t="s">
        <v>59</v>
      </c>
      <c r="D37" s="10">
        <v>1</v>
      </c>
      <c r="E37" s="10" t="s">
        <v>60</v>
      </c>
      <c r="F37" s="10">
        <v>2</v>
      </c>
      <c r="G37" s="10" t="s">
        <v>70</v>
      </c>
      <c r="H37" s="10">
        <v>1</v>
      </c>
      <c r="I37" s="10">
        <v>1.61</v>
      </c>
      <c r="J37" s="10">
        <v>63</v>
      </c>
      <c r="K37" s="11">
        <v>24.304617877396701</v>
      </c>
      <c r="L37" s="10" t="s">
        <v>62</v>
      </c>
      <c r="M37" s="10">
        <v>1</v>
      </c>
      <c r="N37" s="10" t="s">
        <v>63</v>
      </c>
      <c r="O37" s="10">
        <v>2</v>
      </c>
      <c r="P37" s="12">
        <v>1</v>
      </c>
      <c r="Q37" s="13" t="s">
        <v>76</v>
      </c>
      <c r="R37" s="10">
        <v>7</v>
      </c>
      <c r="S37" s="10">
        <v>2</v>
      </c>
      <c r="T37" s="10" t="s">
        <v>77</v>
      </c>
      <c r="U37" s="10">
        <v>1</v>
      </c>
      <c r="V37" s="10" t="s">
        <v>63</v>
      </c>
      <c r="W37" s="10">
        <v>2</v>
      </c>
      <c r="X37" s="18"/>
      <c r="Y37" s="18"/>
      <c r="Z37" s="14" t="s">
        <v>95</v>
      </c>
      <c r="AA37" s="15">
        <v>114</v>
      </c>
      <c r="AB37" s="21">
        <v>183</v>
      </c>
      <c r="AC37" s="9">
        <v>127</v>
      </c>
      <c r="AD37" s="10">
        <v>96</v>
      </c>
      <c r="AE37" s="10">
        <v>30</v>
      </c>
      <c r="AF37" s="10" t="s">
        <v>119</v>
      </c>
      <c r="AG37" s="19">
        <v>1</v>
      </c>
      <c r="AH37" s="20">
        <v>16.7</v>
      </c>
      <c r="AI37" s="9">
        <v>9460</v>
      </c>
      <c r="AJ37" s="9">
        <v>324000</v>
      </c>
      <c r="AK37" s="10">
        <v>122</v>
      </c>
      <c r="AL37" s="10">
        <v>50</v>
      </c>
      <c r="AM37" s="20">
        <v>1.6</v>
      </c>
      <c r="AN37" s="10">
        <v>7.46</v>
      </c>
      <c r="AO37" s="10">
        <v>92</v>
      </c>
      <c r="AP37" s="20">
        <v>26.3</v>
      </c>
      <c r="AQ37" s="20">
        <v>18.8</v>
      </c>
      <c r="AR37" s="10">
        <v>-5</v>
      </c>
      <c r="AS37" s="10">
        <v>122</v>
      </c>
      <c r="AT37" s="10">
        <v>175</v>
      </c>
      <c r="AU37" s="10">
        <v>662</v>
      </c>
      <c r="AV37" s="10">
        <v>175</v>
      </c>
      <c r="AW37" s="10">
        <v>0.99</v>
      </c>
      <c r="AX37" s="20">
        <v>12.6</v>
      </c>
      <c r="AY37" s="10">
        <v>139</v>
      </c>
      <c r="AZ37" s="20">
        <v>3.9</v>
      </c>
      <c r="BA37" s="10">
        <v>111</v>
      </c>
      <c r="BB37" s="10">
        <v>0.1</v>
      </c>
      <c r="BC37" s="9">
        <v>8230</v>
      </c>
      <c r="BD37" s="10">
        <v>189</v>
      </c>
      <c r="BE37" s="20">
        <v>1.8</v>
      </c>
      <c r="BF37" s="9">
        <v>5240000</v>
      </c>
      <c r="BG37" s="10">
        <v>0.41</v>
      </c>
    </row>
    <row r="38" spans="1:59" s="17" customFormat="1" x14ac:dyDescent="0.25">
      <c r="A38" s="9">
        <v>69</v>
      </c>
      <c r="B38" s="10">
        <v>64</v>
      </c>
      <c r="C38" s="10" t="s">
        <v>86</v>
      </c>
      <c r="D38" s="10">
        <v>2</v>
      </c>
      <c r="E38" s="10" t="s">
        <v>60</v>
      </c>
      <c r="F38" s="10">
        <v>2</v>
      </c>
      <c r="G38" s="10" t="s">
        <v>92</v>
      </c>
      <c r="H38" s="10">
        <v>2</v>
      </c>
      <c r="I38" s="10">
        <v>1.65</v>
      </c>
      <c r="J38" s="10">
        <v>75</v>
      </c>
      <c r="K38" s="11">
        <v>27.548209366391188</v>
      </c>
      <c r="L38" s="10" t="s">
        <v>62</v>
      </c>
      <c r="M38" s="10">
        <v>1</v>
      </c>
      <c r="N38" s="10" t="s">
        <v>71</v>
      </c>
      <c r="O38" s="10">
        <v>1</v>
      </c>
      <c r="P38" s="13">
        <v>1</v>
      </c>
      <c r="Q38" s="13" t="s">
        <v>76</v>
      </c>
      <c r="R38" s="10">
        <v>3</v>
      </c>
      <c r="S38" s="10">
        <v>2</v>
      </c>
      <c r="T38" s="10" t="s">
        <v>71</v>
      </c>
      <c r="U38" s="10">
        <v>3</v>
      </c>
      <c r="V38" s="10" t="s">
        <v>63</v>
      </c>
      <c r="W38" s="10">
        <v>2</v>
      </c>
      <c r="X38" s="14" t="s">
        <v>166</v>
      </c>
      <c r="Y38" s="14" t="s">
        <v>167</v>
      </c>
      <c r="Z38" s="14" t="s">
        <v>168</v>
      </c>
      <c r="AA38" s="15">
        <v>94</v>
      </c>
      <c r="AB38" s="15">
        <v>113</v>
      </c>
      <c r="AC38" s="10">
        <v>68</v>
      </c>
      <c r="AD38" s="10">
        <v>94</v>
      </c>
      <c r="AE38" s="10">
        <v>22</v>
      </c>
      <c r="AF38" s="10" t="s">
        <v>106</v>
      </c>
      <c r="AG38" s="19">
        <v>2</v>
      </c>
      <c r="AH38" s="20">
        <v>11.7</v>
      </c>
      <c r="AI38" s="10">
        <v>8370</v>
      </c>
      <c r="AJ38" s="10">
        <v>401000</v>
      </c>
      <c r="AL38" s="10">
        <v>28</v>
      </c>
      <c r="AM38" s="10">
        <v>0.8</v>
      </c>
      <c r="AN38" s="10">
        <v>7.38</v>
      </c>
      <c r="AO38" s="10">
        <v>81.5</v>
      </c>
      <c r="AP38" s="10">
        <v>40.4</v>
      </c>
      <c r="AQ38" s="20">
        <v>23.7</v>
      </c>
      <c r="AR38" s="10">
        <v>-1.5</v>
      </c>
      <c r="AS38" s="10">
        <v>131</v>
      </c>
      <c r="AT38" s="10">
        <v>253</v>
      </c>
      <c r="AU38" s="10">
        <v>419</v>
      </c>
      <c r="AV38" s="10">
        <v>448</v>
      </c>
      <c r="AW38" s="10">
        <v>1.86</v>
      </c>
      <c r="AX38" s="20">
        <v>11.6</v>
      </c>
      <c r="AY38" s="10">
        <v>140</v>
      </c>
      <c r="AZ38" s="20">
        <v>4.2</v>
      </c>
      <c r="BA38" s="10">
        <v>106</v>
      </c>
      <c r="BB38" s="10">
        <v>0</v>
      </c>
      <c r="BC38" s="10">
        <v>7700</v>
      </c>
      <c r="BD38" s="10">
        <v>84</v>
      </c>
      <c r="BE38" s="20">
        <v>2.5</v>
      </c>
      <c r="BF38" s="10">
        <v>3080000</v>
      </c>
      <c r="BG38" s="10">
        <v>0.27</v>
      </c>
    </row>
    <row r="39" spans="1:59" s="17" customFormat="1" x14ac:dyDescent="0.25">
      <c r="A39" s="9">
        <v>73</v>
      </c>
      <c r="B39" s="10">
        <v>80</v>
      </c>
      <c r="C39" s="10" t="s">
        <v>59</v>
      </c>
      <c r="D39" s="10">
        <v>1</v>
      </c>
      <c r="E39" s="10" t="s">
        <v>81</v>
      </c>
      <c r="F39" s="10">
        <v>1</v>
      </c>
      <c r="G39" s="10" t="s">
        <v>70</v>
      </c>
      <c r="H39" s="10">
        <v>1</v>
      </c>
      <c r="I39" s="10">
        <v>1.72</v>
      </c>
      <c r="J39" s="10">
        <v>99</v>
      </c>
      <c r="K39" s="11">
        <v>33.464034613304491</v>
      </c>
      <c r="L39" s="10" t="s">
        <v>62</v>
      </c>
      <c r="M39" s="10">
        <v>1</v>
      </c>
      <c r="N39" s="10" t="s">
        <v>71</v>
      </c>
      <c r="O39" s="10">
        <v>1</v>
      </c>
      <c r="P39" s="12"/>
      <c r="Q39" s="13" t="s">
        <v>64</v>
      </c>
      <c r="R39" s="10">
        <v>4</v>
      </c>
      <c r="S39" s="10">
        <v>2</v>
      </c>
      <c r="T39" s="10" t="s">
        <v>65</v>
      </c>
      <c r="U39" s="10">
        <v>2</v>
      </c>
      <c r="V39" s="10" t="s">
        <v>63</v>
      </c>
      <c r="W39" s="10">
        <v>2</v>
      </c>
      <c r="X39" s="14" t="s">
        <v>169</v>
      </c>
      <c r="Y39" s="14" t="s">
        <v>170</v>
      </c>
      <c r="Z39" s="14" t="s">
        <v>171</v>
      </c>
      <c r="AA39" s="15">
        <v>125</v>
      </c>
      <c r="AB39" s="21">
        <v>225</v>
      </c>
      <c r="AC39" s="9">
        <v>131</v>
      </c>
      <c r="AD39" s="10">
        <v>96</v>
      </c>
      <c r="AE39" s="10">
        <v>35</v>
      </c>
      <c r="AF39" s="10" t="s">
        <v>106</v>
      </c>
      <c r="AG39" s="19">
        <v>2</v>
      </c>
      <c r="AH39" s="20">
        <v>11.6</v>
      </c>
      <c r="AI39" s="10">
        <v>12260</v>
      </c>
      <c r="AJ39" s="10">
        <v>280000</v>
      </c>
      <c r="AL39" s="10">
        <v>54</v>
      </c>
      <c r="AM39" s="20">
        <v>1.5</v>
      </c>
      <c r="AN39" s="10">
        <v>7.38</v>
      </c>
      <c r="AO39" s="10">
        <v>65.5</v>
      </c>
      <c r="AP39" s="10">
        <v>43.3</v>
      </c>
      <c r="AQ39" s="20">
        <v>25.8</v>
      </c>
      <c r="AR39" s="10">
        <v>0.7</v>
      </c>
      <c r="AS39" s="10">
        <v>132</v>
      </c>
      <c r="AT39" s="10">
        <v>282</v>
      </c>
      <c r="AU39" s="10">
        <v>1839</v>
      </c>
      <c r="AV39" s="10">
        <v>112</v>
      </c>
      <c r="AW39" s="10">
        <v>2.91</v>
      </c>
      <c r="AX39" s="20">
        <v>15.9</v>
      </c>
      <c r="AY39" s="10">
        <v>142</v>
      </c>
      <c r="AZ39" s="20">
        <v>4.5</v>
      </c>
      <c r="BA39" s="10">
        <v>108</v>
      </c>
      <c r="BB39" s="10">
        <v>0</v>
      </c>
      <c r="BC39" s="10">
        <v>9931</v>
      </c>
      <c r="BD39" s="10">
        <v>123</v>
      </c>
      <c r="BE39" s="20">
        <v>1.2</v>
      </c>
      <c r="BF39" s="10">
        <v>4020000</v>
      </c>
      <c r="BG39" s="10">
        <v>1.78</v>
      </c>
    </row>
    <row r="40" spans="1:59" s="17" customFormat="1" x14ac:dyDescent="0.25">
      <c r="A40" s="9">
        <v>75</v>
      </c>
      <c r="B40" s="10">
        <v>71</v>
      </c>
      <c r="C40" s="10" t="s">
        <v>86</v>
      </c>
      <c r="D40" s="10">
        <v>2</v>
      </c>
      <c r="E40" s="10" t="s">
        <v>81</v>
      </c>
      <c r="F40" s="10">
        <v>1</v>
      </c>
      <c r="G40" s="10" t="s">
        <v>61</v>
      </c>
      <c r="H40" s="10">
        <v>4</v>
      </c>
      <c r="I40" s="10">
        <v>1.56</v>
      </c>
      <c r="J40" s="10">
        <v>62</v>
      </c>
      <c r="K40" s="11">
        <v>25.476660092044707</v>
      </c>
      <c r="L40" s="10" t="s">
        <v>62</v>
      </c>
      <c r="M40" s="10">
        <v>1</v>
      </c>
      <c r="N40" s="10" t="s">
        <v>63</v>
      </c>
      <c r="O40" s="10">
        <v>2</v>
      </c>
      <c r="P40" s="12"/>
      <c r="Q40" s="13" t="s">
        <v>64</v>
      </c>
      <c r="R40" s="10">
        <v>6</v>
      </c>
      <c r="S40" s="10">
        <v>2</v>
      </c>
      <c r="T40" s="10" t="s">
        <v>77</v>
      </c>
      <c r="U40" s="10">
        <v>1</v>
      </c>
      <c r="V40" s="10" t="s">
        <v>63</v>
      </c>
      <c r="W40" s="10">
        <v>2</v>
      </c>
      <c r="X40" s="14" t="s">
        <v>172</v>
      </c>
      <c r="Y40" s="14" t="s">
        <v>173</v>
      </c>
      <c r="Z40" s="14" t="s">
        <v>95</v>
      </c>
      <c r="AA40" s="15">
        <v>84</v>
      </c>
      <c r="AB40" s="15">
        <v>140</v>
      </c>
      <c r="AC40" s="10">
        <v>70</v>
      </c>
      <c r="AD40" s="10">
        <v>96</v>
      </c>
      <c r="AE40" s="10">
        <v>18</v>
      </c>
      <c r="AF40" s="10" t="s">
        <v>85</v>
      </c>
      <c r="AG40" s="19">
        <v>3</v>
      </c>
      <c r="AH40" s="20">
        <v>6.7</v>
      </c>
      <c r="AI40" s="9">
        <v>6760</v>
      </c>
      <c r="AJ40" s="9">
        <v>231000</v>
      </c>
      <c r="AK40" s="10">
        <v>402</v>
      </c>
      <c r="AL40" s="10">
        <v>73</v>
      </c>
      <c r="AM40" s="20">
        <v>1.7</v>
      </c>
      <c r="AN40" s="10">
        <v>7.44</v>
      </c>
      <c r="AO40" s="10">
        <v>74.400000000000006</v>
      </c>
      <c r="AP40" s="10">
        <v>37.799999999999997</v>
      </c>
      <c r="AQ40" s="20">
        <v>25.8</v>
      </c>
      <c r="AR40" s="20">
        <v>1.7</v>
      </c>
      <c r="AS40" s="10">
        <v>402</v>
      </c>
      <c r="AT40" s="10">
        <v>145</v>
      </c>
      <c r="AU40" s="9">
        <v>1082</v>
      </c>
      <c r="AV40" s="10">
        <v>28</v>
      </c>
      <c r="AW40" s="10">
        <v>8.4</v>
      </c>
      <c r="AX40" s="22" t="s">
        <v>64</v>
      </c>
      <c r="AY40" s="10">
        <v>135</v>
      </c>
      <c r="AZ40" s="10">
        <v>4.59</v>
      </c>
      <c r="BA40" s="10">
        <v>102</v>
      </c>
      <c r="BB40" s="10">
        <v>0</v>
      </c>
      <c r="BC40" s="9">
        <v>4800</v>
      </c>
      <c r="BD40" s="10">
        <v>270</v>
      </c>
      <c r="BE40" s="20">
        <v>1.3</v>
      </c>
      <c r="BF40" s="10" t="s">
        <v>174</v>
      </c>
      <c r="BG40" s="10">
        <v>1.51</v>
      </c>
    </row>
    <row r="41" spans="1:59" s="17" customFormat="1" x14ac:dyDescent="0.25">
      <c r="A41" s="9">
        <v>76</v>
      </c>
      <c r="B41" s="10">
        <v>39</v>
      </c>
      <c r="C41" s="10" t="s">
        <v>59</v>
      </c>
      <c r="D41" s="10">
        <v>1</v>
      </c>
      <c r="E41" s="10" t="s">
        <v>60</v>
      </c>
      <c r="F41" s="10">
        <v>2</v>
      </c>
      <c r="G41" s="10" t="s">
        <v>70</v>
      </c>
      <c r="H41" s="10">
        <v>1</v>
      </c>
      <c r="I41" s="10">
        <v>1.62</v>
      </c>
      <c r="J41" s="10">
        <v>58</v>
      </c>
      <c r="K41" s="11">
        <v>22.10028959000152</v>
      </c>
      <c r="L41" s="10" t="s">
        <v>62</v>
      </c>
      <c r="M41" s="10">
        <v>1</v>
      </c>
      <c r="N41" s="10" t="s">
        <v>63</v>
      </c>
      <c r="O41" s="10">
        <v>2</v>
      </c>
      <c r="P41" s="12"/>
      <c r="Q41" s="13" t="s">
        <v>64</v>
      </c>
      <c r="R41" s="10">
        <v>6</v>
      </c>
      <c r="S41" s="10">
        <v>2</v>
      </c>
      <c r="T41" s="10" t="s">
        <v>71</v>
      </c>
      <c r="U41" s="10">
        <v>3</v>
      </c>
      <c r="V41" s="10" t="s">
        <v>63</v>
      </c>
      <c r="W41" s="10">
        <v>2</v>
      </c>
      <c r="X41" s="18"/>
      <c r="Y41" s="18"/>
      <c r="Z41" s="14" t="s">
        <v>175</v>
      </c>
      <c r="AA41" s="15">
        <v>51</v>
      </c>
      <c r="AB41" s="15">
        <v>120</v>
      </c>
      <c r="AC41" s="10">
        <v>80</v>
      </c>
      <c r="AD41" s="10">
        <v>78</v>
      </c>
      <c r="AE41" s="10">
        <v>16</v>
      </c>
      <c r="AF41" s="10" t="s">
        <v>106</v>
      </c>
      <c r="AG41" s="19">
        <v>2</v>
      </c>
      <c r="AH41" s="20">
        <v>16.2</v>
      </c>
      <c r="AI41" s="10">
        <v>12470</v>
      </c>
      <c r="AJ41" s="10">
        <v>239000</v>
      </c>
      <c r="AL41" s="10">
        <v>21</v>
      </c>
      <c r="AM41" s="10">
        <v>0.7</v>
      </c>
      <c r="AN41" s="10">
        <v>7.52</v>
      </c>
      <c r="AO41" s="10">
        <v>64.400000000000006</v>
      </c>
      <c r="AP41" s="10">
        <v>33.6</v>
      </c>
      <c r="AQ41" s="20">
        <v>27.6</v>
      </c>
      <c r="AR41" s="20">
        <v>4.9000000000000004</v>
      </c>
      <c r="AS41" s="10">
        <v>13</v>
      </c>
      <c r="AT41" s="10">
        <v>344</v>
      </c>
      <c r="AU41" s="10">
        <v>10849</v>
      </c>
      <c r="AV41" s="10">
        <v>299</v>
      </c>
      <c r="AW41" s="10">
        <v>33.5</v>
      </c>
      <c r="AX41" s="10">
        <v>13</v>
      </c>
      <c r="AY41" s="10">
        <v>135</v>
      </c>
      <c r="AZ41" s="10">
        <v>3.8</v>
      </c>
      <c r="BA41" s="10">
        <v>93</v>
      </c>
      <c r="BB41" s="10">
        <v>0</v>
      </c>
      <c r="BC41" s="10">
        <v>10974</v>
      </c>
      <c r="BD41" s="10">
        <v>125</v>
      </c>
      <c r="BE41" s="10">
        <v>2</v>
      </c>
      <c r="BF41" s="10">
        <v>5060000</v>
      </c>
      <c r="BG41" s="10">
        <v>1.72</v>
      </c>
    </row>
    <row r="42" spans="1:59" s="17" customFormat="1" x14ac:dyDescent="0.25">
      <c r="A42" s="9">
        <v>78</v>
      </c>
      <c r="B42" s="10">
        <v>75</v>
      </c>
      <c r="C42" s="10" t="s">
        <v>59</v>
      </c>
      <c r="D42" s="10">
        <v>1</v>
      </c>
      <c r="E42" s="10" t="s">
        <v>81</v>
      </c>
      <c r="F42" s="10">
        <v>1</v>
      </c>
      <c r="G42" s="10" t="s">
        <v>92</v>
      </c>
      <c r="H42" s="10">
        <v>2</v>
      </c>
      <c r="I42" s="10">
        <v>1.82</v>
      </c>
      <c r="J42" s="10">
        <v>95</v>
      </c>
      <c r="K42" s="11">
        <v>28.680111097693512</v>
      </c>
      <c r="L42" s="10" t="s">
        <v>62</v>
      </c>
      <c r="M42" s="10">
        <v>1</v>
      </c>
      <c r="N42" s="10" t="s">
        <v>63</v>
      </c>
      <c r="O42" s="10">
        <v>2</v>
      </c>
      <c r="P42" s="13">
        <v>2</v>
      </c>
      <c r="Q42" s="13" t="s">
        <v>76</v>
      </c>
      <c r="R42" s="10">
        <v>3</v>
      </c>
      <c r="S42" s="10">
        <v>2</v>
      </c>
      <c r="T42" s="10" t="s">
        <v>77</v>
      </c>
      <c r="U42" s="10">
        <v>1</v>
      </c>
      <c r="V42" s="10" t="s">
        <v>63</v>
      </c>
      <c r="W42" s="10">
        <v>2</v>
      </c>
      <c r="X42" s="14" t="s">
        <v>176</v>
      </c>
      <c r="Y42" s="14" t="s">
        <v>177</v>
      </c>
      <c r="Z42" s="14" t="s">
        <v>178</v>
      </c>
      <c r="AA42" s="15">
        <v>94</v>
      </c>
      <c r="AB42" s="23"/>
      <c r="AD42" s="10">
        <v>92</v>
      </c>
      <c r="AE42" s="10">
        <v>31</v>
      </c>
      <c r="AF42" s="10" t="s">
        <v>69</v>
      </c>
      <c r="AG42" s="19">
        <v>0</v>
      </c>
      <c r="AH42" s="20">
        <v>14.3</v>
      </c>
      <c r="AI42" s="10">
        <v>6740</v>
      </c>
      <c r="AJ42" s="10">
        <v>153000</v>
      </c>
      <c r="AL42" s="10">
        <v>47</v>
      </c>
      <c r="AM42" s="20">
        <v>1.1000000000000001</v>
      </c>
      <c r="AN42" s="10">
        <v>7.4</v>
      </c>
      <c r="AO42" s="10">
        <v>56.4</v>
      </c>
      <c r="AP42" s="10">
        <v>36.5</v>
      </c>
      <c r="AQ42" s="20">
        <v>22.6</v>
      </c>
      <c r="AR42" s="10">
        <v>-2.2000000000000002</v>
      </c>
      <c r="AS42" s="10">
        <v>216</v>
      </c>
      <c r="AT42" s="10">
        <v>249</v>
      </c>
      <c r="AU42" s="10">
        <v>4583</v>
      </c>
      <c r="AV42" s="10">
        <v>505</v>
      </c>
      <c r="AW42" s="10">
        <v>19.77</v>
      </c>
      <c r="AX42" s="20">
        <v>13.8</v>
      </c>
      <c r="AY42" s="10">
        <v>137</v>
      </c>
      <c r="AZ42" s="20">
        <v>3.1</v>
      </c>
      <c r="BA42" s="10">
        <v>102</v>
      </c>
      <c r="BB42" s="10">
        <v>0</v>
      </c>
      <c r="BC42" s="10">
        <v>4651</v>
      </c>
      <c r="BD42" s="10">
        <v>67</v>
      </c>
      <c r="BE42" s="10">
        <v>1</v>
      </c>
      <c r="BF42" s="10">
        <v>4620000</v>
      </c>
      <c r="BG42" s="20">
        <v>1.05</v>
      </c>
    </row>
    <row r="43" spans="1:59" s="17" customFormat="1" x14ac:dyDescent="0.25">
      <c r="A43" s="9">
        <v>80</v>
      </c>
      <c r="B43" s="10">
        <v>69</v>
      </c>
      <c r="C43" s="10" t="s">
        <v>86</v>
      </c>
      <c r="D43" s="10">
        <v>2</v>
      </c>
      <c r="E43" s="10" t="s">
        <v>60</v>
      </c>
      <c r="F43" s="10">
        <v>2</v>
      </c>
      <c r="G43" s="10" t="s">
        <v>75</v>
      </c>
      <c r="H43" s="10">
        <v>3</v>
      </c>
      <c r="I43" s="10">
        <v>1.65</v>
      </c>
      <c r="J43" s="10">
        <v>66</v>
      </c>
      <c r="K43" s="11">
        <v>24.242424242424246</v>
      </c>
      <c r="L43" s="10" t="s">
        <v>62</v>
      </c>
      <c r="M43" s="10">
        <v>1</v>
      </c>
      <c r="N43" s="10" t="s">
        <v>71</v>
      </c>
      <c r="O43" s="10">
        <v>1</v>
      </c>
      <c r="P43" s="13">
        <v>1</v>
      </c>
      <c r="Q43" s="13" t="s">
        <v>76</v>
      </c>
      <c r="R43" s="10">
        <v>6</v>
      </c>
      <c r="S43" s="10">
        <v>2</v>
      </c>
      <c r="T43" s="10" t="s">
        <v>65</v>
      </c>
      <c r="U43" s="10">
        <v>2</v>
      </c>
      <c r="V43" s="10" t="s">
        <v>63</v>
      </c>
      <c r="W43" s="10">
        <v>2</v>
      </c>
      <c r="X43" s="14" t="s">
        <v>179</v>
      </c>
      <c r="Y43" s="14" t="s">
        <v>180</v>
      </c>
      <c r="Z43" s="14" t="s">
        <v>181</v>
      </c>
      <c r="AA43" s="15">
        <v>85</v>
      </c>
      <c r="AB43" s="21">
        <v>217</v>
      </c>
      <c r="AC43" s="9">
        <v>125</v>
      </c>
      <c r="AE43" s="10">
        <v>28</v>
      </c>
      <c r="AF43" s="10" t="s">
        <v>85</v>
      </c>
      <c r="AG43" s="19">
        <v>3</v>
      </c>
      <c r="AH43" s="20">
        <v>6.7</v>
      </c>
      <c r="AI43" s="10">
        <v>11500</v>
      </c>
      <c r="AJ43" s="10">
        <v>381000</v>
      </c>
      <c r="AL43" s="10">
        <v>35</v>
      </c>
      <c r="AM43" s="10">
        <v>0.9</v>
      </c>
      <c r="AS43" s="10">
        <v>128</v>
      </c>
      <c r="AT43" s="10">
        <v>259</v>
      </c>
      <c r="AU43" s="10">
        <v>690</v>
      </c>
      <c r="AV43" s="10">
        <v>60</v>
      </c>
      <c r="AW43" s="10">
        <v>1.35</v>
      </c>
      <c r="AX43" s="20">
        <v>12.1</v>
      </c>
      <c r="AY43" s="10">
        <v>139</v>
      </c>
      <c r="AZ43" s="20">
        <v>3.9</v>
      </c>
      <c r="BB43" s="10">
        <v>0.01</v>
      </c>
      <c r="BC43" s="10">
        <v>10465</v>
      </c>
      <c r="BD43" s="10">
        <v>115</v>
      </c>
      <c r="BF43" s="10">
        <v>3340000</v>
      </c>
      <c r="BG43" s="10">
        <v>1.45</v>
      </c>
    </row>
    <row r="44" spans="1:59" s="17" customFormat="1" x14ac:dyDescent="0.25">
      <c r="A44" s="21">
        <v>82</v>
      </c>
      <c r="B44" s="10">
        <v>84</v>
      </c>
      <c r="C44" s="10" t="s">
        <v>59</v>
      </c>
      <c r="D44" s="10">
        <v>1</v>
      </c>
      <c r="E44" s="10" t="s">
        <v>81</v>
      </c>
      <c r="F44" s="10">
        <v>1</v>
      </c>
      <c r="G44" s="10" t="s">
        <v>92</v>
      </c>
      <c r="H44" s="10">
        <v>2</v>
      </c>
      <c r="I44" s="10">
        <v>1.7</v>
      </c>
      <c r="J44" s="10">
        <v>65</v>
      </c>
      <c r="K44" s="11">
        <v>22.491349480968861</v>
      </c>
      <c r="L44" s="10" t="s">
        <v>62</v>
      </c>
      <c r="M44" s="10">
        <v>1</v>
      </c>
      <c r="N44" s="10" t="s">
        <v>71</v>
      </c>
      <c r="O44" s="10">
        <v>1</v>
      </c>
      <c r="P44" s="13">
        <v>1</v>
      </c>
      <c r="Q44" s="13" t="s">
        <v>76</v>
      </c>
      <c r="R44" s="10">
        <v>9</v>
      </c>
      <c r="S44" s="10">
        <v>2</v>
      </c>
      <c r="T44" s="10" t="s">
        <v>77</v>
      </c>
      <c r="U44" s="10">
        <v>1</v>
      </c>
      <c r="V44" s="10" t="s">
        <v>63</v>
      </c>
      <c r="W44" s="10">
        <v>2</v>
      </c>
      <c r="X44" s="14" t="s">
        <v>182</v>
      </c>
      <c r="Y44" s="14" t="s">
        <v>183</v>
      </c>
      <c r="Z44" s="14" t="s">
        <v>184</v>
      </c>
      <c r="AA44" s="15">
        <v>54</v>
      </c>
      <c r="AB44" s="21">
        <v>155</v>
      </c>
      <c r="AC44" s="9">
        <v>120</v>
      </c>
      <c r="AD44" s="10">
        <v>90</v>
      </c>
      <c r="AE44" s="10">
        <v>37</v>
      </c>
      <c r="AF44" s="10" t="s">
        <v>80</v>
      </c>
      <c r="AG44" s="19">
        <v>4</v>
      </c>
      <c r="AH44" s="20">
        <v>17.2</v>
      </c>
      <c r="AI44" s="10">
        <v>10910</v>
      </c>
      <c r="AJ44" s="10">
        <v>228000</v>
      </c>
      <c r="AL44" s="10">
        <v>63</v>
      </c>
      <c r="AM44" s="10">
        <v>0.8</v>
      </c>
      <c r="AN44" s="10">
        <v>7.45</v>
      </c>
      <c r="AO44" s="10">
        <v>69.3</v>
      </c>
      <c r="AP44" s="10">
        <v>32.6</v>
      </c>
      <c r="AQ44" s="20">
        <v>22.6</v>
      </c>
      <c r="AR44" s="10">
        <v>-1.4</v>
      </c>
      <c r="AS44" s="10">
        <v>101</v>
      </c>
      <c r="AU44" s="10">
        <v>2618</v>
      </c>
      <c r="AW44" s="20">
        <v>10.07</v>
      </c>
      <c r="AY44" s="10">
        <v>152</v>
      </c>
      <c r="AZ44" s="10">
        <v>3.7</v>
      </c>
      <c r="BA44" s="10">
        <v>114</v>
      </c>
      <c r="BC44" s="10">
        <v>7637</v>
      </c>
      <c r="BD44" s="10">
        <v>109</v>
      </c>
      <c r="BE44" s="20">
        <v>2.4</v>
      </c>
      <c r="BF44" s="10">
        <v>5440000</v>
      </c>
    </row>
    <row r="45" spans="1:59" s="17" customFormat="1" x14ac:dyDescent="0.25">
      <c r="A45" s="9">
        <v>84</v>
      </c>
      <c r="B45" s="10">
        <v>75</v>
      </c>
      <c r="C45" s="10" t="s">
        <v>86</v>
      </c>
      <c r="D45" s="10">
        <v>2</v>
      </c>
      <c r="E45" s="10" t="s">
        <v>81</v>
      </c>
      <c r="F45" s="10">
        <v>1</v>
      </c>
      <c r="G45" s="10" t="s">
        <v>61</v>
      </c>
      <c r="H45" s="10">
        <v>4</v>
      </c>
      <c r="I45" s="10">
        <v>1.6</v>
      </c>
      <c r="J45" s="10">
        <v>83</v>
      </c>
      <c r="K45" s="11">
        <v>32.421874999999993</v>
      </c>
      <c r="L45" s="10" t="s">
        <v>62</v>
      </c>
      <c r="M45" s="10">
        <v>1</v>
      </c>
      <c r="N45" s="10" t="s">
        <v>71</v>
      </c>
      <c r="O45" s="10">
        <v>1</v>
      </c>
      <c r="P45" s="13">
        <v>2</v>
      </c>
      <c r="Q45" s="13" t="s">
        <v>76</v>
      </c>
      <c r="R45" s="10">
        <v>4</v>
      </c>
      <c r="S45" s="10">
        <v>2</v>
      </c>
      <c r="T45" s="10" t="s">
        <v>77</v>
      </c>
      <c r="U45" s="10">
        <v>1</v>
      </c>
      <c r="V45" s="10" t="s">
        <v>63</v>
      </c>
      <c r="W45" s="10">
        <v>2</v>
      </c>
      <c r="X45" s="14" t="s">
        <v>185</v>
      </c>
      <c r="Y45" s="14" t="s">
        <v>186</v>
      </c>
      <c r="Z45" s="14" t="s">
        <v>187</v>
      </c>
      <c r="AA45" s="15">
        <v>110</v>
      </c>
      <c r="AB45" s="21">
        <v>140</v>
      </c>
      <c r="AC45" s="9">
        <v>100</v>
      </c>
      <c r="AD45" s="10">
        <v>89</v>
      </c>
      <c r="AE45" s="10">
        <v>25</v>
      </c>
      <c r="AF45" s="10" t="s">
        <v>119</v>
      </c>
      <c r="AG45" s="19">
        <v>1</v>
      </c>
      <c r="AH45" s="10">
        <v>14</v>
      </c>
      <c r="AI45" s="10">
        <v>7080</v>
      </c>
      <c r="AJ45" s="10">
        <v>265000</v>
      </c>
      <c r="AL45" s="10">
        <v>38</v>
      </c>
      <c r="AM45" s="10">
        <v>0.8</v>
      </c>
      <c r="AN45" s="10">
        <v>7.47</v>
      </c>
      <c r="AO45" s="10">
        <v>49.8</v>
      </c>
      <c r="AP45" s="10">
        <v>35.1</v>
      </c>
      <c r="AQ45" s="20">
        <v>25.4</v>
      </c>
      <c r="AR45" s="20">
        <v>1.7</v>
      </c>
      <c r="AS45" s="10">
        <v>291</v>
      </c>
      <c r="AT45" s="10">
        <v>202</v>
      </c>
      <c r="AU45" s="10">
        <v>1062</v>
      </c>
      <c r="AV45" s="10">
        <v>65</v>
      </c>
      <c r="AW45" s="10">
        <v>8.93</v>
      </c>
      <c r="AX45" s="20">
        <v>14.4</v>
      </c>
      <c r="AY45" s="10">
        <v>131</v>
      </c>
      <c r="AZ45" s="10">
        <v>3.7</v>
      </c>
      <c r="BA45" s="10">
        <v>99</v>
      </c>
      <c r="BB45" s="10">
        <v>0</v>
      </c>
      <c r="BC45" s="10">
        <v>5310</v>
      </c>
      <c r="BD45" s="10">
        <v>212</v>
      </c>
      <c r="BE45" s="20">
        <v>1.2</v>
      </c>
      <c r="BF45" s="10">
        <v>4790000</v>
      </c>
      <c r="BG45" s="10">
        <v>0.27</v>
      </c>
    </row>
    <row r="46" spans="1:59" s="17" customFormat="1" x14ac:dyDescent="0.25">
      <c r="A46" s="9">
        <v>93</v>
      </c>
      <c r="B46" s="10">
        <v>36</v>
      </c>
      <c r="C46" s="10" t="s">
        <v>59</v>
      </c>
      <c r="D46" s="10">
        <v>1</v>
      </c>
      <c r="E46" s="10" t="s">
        <v>81</v>
      </c>
      <c r="F46" s="10">
        <v>1</v>
      </c>
      <c r="G46" s="10" t="s">
        <v>70</v>
      </c>
      <c r="H46" s="10">
        <v>1</v>
      </c>
      <c r="I46" s="10">
        <v>1.85</v>
      </c>
      <c r="J46" s="10">
        <v>97</v>
      </c>
      <c r="K46" s="11">
        <v>28.341855368882392</v>
      </c>
      <c r="L46" s="10" t="s">
        <v>62</v>
      </c>
      <c r="M46" s="10">
        <v>1</v>
      </c>
      <c r="N46" s="10" t="s">
        <v>63</v>
      </c>
      <c r="O46" s="10">
        <v>2</v>
      </c>
      <c r="P46" s="12"/>
      <c r="Q46" s="13" t="s">
        <v>64</v>
      </c>
      <c r="R46" s="10">
        <v>6</v>
      </c>
      <c r="S46" s="10">
        <v>2</v>
      </c>
      <c r="T46" s="10" t="s">
        <v>71</v>
      </c>
      <c r="U46" s="10">
        <v>3</v>
      </c>
      <c r="V46" s="10" t="s">
        <v>63</v>
      </c>
      <c r="W46" s="10">
        <v>2</v>
      </c>
      <c r="X46" s="14" t="s">
        <v>188</v>
      </c>
      <c r="Y46" s="14" t="s">
        <v>189</v>
      </c>
      <c r="Z46" s="14" t="s">
        <v>190</v>
      </c>
      <c r="AA46" s="15">
        <v>140</v>
      </c>
      <c r="AB46" s="21">
        <v>153</v>
      </c>
      <c r="AC46" s="9">
        <v>106</v>
      </c>
      <c r="AD46" s="10">
        <v>90</v>
      </c>
      <c r="AE46" s="10">
        <v>22</v>
      </c>
      <c r="AF46" s="10" t="s">
        <v>119</v>
      </c>
      <c r="AG46" s="19">
        <v>1</v>
      </c>
      <c r="AH46" s="20">
        <v>16.600000000000001</v>
      </c>
      <c r="AI46" s="10">
        <v>7190</v>
      </c>
      <c r="AJ46" s="10">
        <v>591000</v>
      </c>
      <c r="AL46" s="10">
        <v>37</v>
      </c>
      <c r="AM46" s="10">
        <v>0.9</v>
      </c>
      <c r="AT46" s="10">
        <v>393</v>
      </c>
      <c r="AU46" s="10">
        <v>1941</v>
      </c>
      <c r="AV46" s="22" t="s">
        <v>64</v>
      </c>
      <c r="AW46" s="10">
        <v>13.43</v>
      </c>
      <c r="AX46" s="20">
        <v>11.7</v>
      </c>
      <c r="AY46" s="10">
        <v>134</v>
      </c>
      <c r="AZ46" s="20">
        <v>4.2</v>
      </c>
      <c r="BB46" s="10">
        <v>0</v>
      </c>
      <c r="BC46" s="10">
        <v>4530</v>
      </c>
      <c r="BD46" s="10">
        <v>72</v>
      </c>
      <c r="BF46" s="10">
        <v>5300000</v>
      </c>
      <c r="BG46" s="10">
        <v>5.3</v>
      </c>
    </row>
    <row r="47" spans="1:59" s="17" customFormat="1" x14ac:dyDescent="0.25">
      <c r="A47" s="9">
        <v>89</v>
      </c>
      <c r="B47" s="10">
        <v>48</v>
      </c>
      <c r="C47" s="10" t="s">
        <v>59</v>
      </c>
      <c r="D47" s="10">
        <v>1</v>
      </c>
      <c r="E47" s="10" t="s">
        <v>81</v>
      </c>
      <c r="F47" s="10">
        <v>1</v>
      </c>
      <c r="G47" s="10" t="s">
        <v>92</v>
      </c>
      <c r="H47" s="10">
        <v>2</v>
      </c>
      <c r="I47" s="10">
        <v>1.8</v>
      </c>
      <c r="J47" s="10">
        <v>200</v>
      </c>
      <c r="K47" s="11">
        <v>61.728395061728392</v>
      </c>
      <c r="L47" s="10" t="s">
        <v>62</v>
      </c>
      <c r="M47" s="10">
        <v>1</v>
      </c>
      <c r="N47" s="10" t="s">
        <v>71</v>
      </c>
      <c r="O47" s="10">
        <v>1</v>
      </c>
      <c r="P47" s="13">
        <v>1</v>
      </c>
      <c r="Q47" s="13" t="s">
        <v>76</v>
      </c>
      <c r="R47" s="10">
        <v>1</v>
      </c>
      <c r="S47" s="10">
        <v>2</v>
      </c>
      <c r="T47" s="10" t="s">
        <v>71</v>
      </c>
      <c r="U47" s="10">
        <v>3</v>
      </c>
      <c r="V47" s="10" t="s">
        <v>63</v>
      </c>
      <c r="W47" s="10">
        <v>2</v>
      </c>
      <c r="X47" s="14" t="s">
        <v>191</v>
      </c>
      <c r="Y47" s="14" t="s">
        <v>192</v>
      </c>
      <c r="Z47" s="14" t="s">
        <v>122</v>
      </c>
      <c r="AA47" s="15">
        <v>71</v>
      </c>
      <c r="AB47" s="15">
        <v>123</v>
      </c>
      <c r="AC47" s="10">
        <v>71</v>
      </c>
      <c r="AD47" s="10">
        <v>75</v>
      </c>
      <c r="AE47" s="10">
        <v>22</v>
      </c>
      <c r="AF47" s="10" t="s">
        <v>106</v>
      </c>
      <c r="AG47" s="19">
        <v>2</v>
      </c>
      <c r="AH47" s="20">
        <v>19.7</v>
      </c>
      <c r="AI47" s="10">
        <v>10050</v>
      </c>
      <c r="AJ47" s="10">
        <v>189000</v>
      </c>
      <c r="AL47" s="10">
        <v>41</v>
      </c>
      <c r="AM47" s="10">
        <v>1</v>
      </c>
      <c r="AN47" s="10">
        <v>7.39</v>
      </c>
      <c r="AO47" s="10">
        <v>52</v>
      </c>
      <c r="AP47" s="10">
        <v>59.3</v>
      </c>
      <c r="AQ47" s="10">
        <v>35.700000000000003</v>
      </c>
      <c r="AR47" s="20">
        <v>10.7</v>
      </c>
      <c r="AS47" s="10">
        <v>128</v>
      </c>
      <c r="AT47" s="10">
        <v>264</v>
      </c>
      <c r="AU47" s="10">
        <v>1106</v>
      </c>
      <c r="AV47" s="10">
        <v>143</v>
      </c>
      <c r="AW47" s="10">
        <v>0.6</v>
      </c>
      <c r="AX47" s="20">
        <v>13.1</v>
      </c>
      <c r="AY47" s="10">
        <v>138</v>
      </c>
      <c r="AZ47" s="10">
        <v>6.3</v>
      </c>
      <c r="BA47" s="10">
        <v>97</v>
      </c>
      <c r="BB47" s="10">
        <v>0</v>
      </c>
      <c r="BC47" s="10">
        <v>8442</v>
      </c>
      <c r="BD47" s="10">
        <v>101</v>
      </c>
      <c r="BE47" s="20">
        <v>1.4</v>
      </c>
      <c r="BF47" s="10">
        <v>6450000</v>
      </c>
      <c r="BG47" s="10">
        <v>0.66</v>
      </c>
    </row>
    <row r="48" spans="1:59" s="17" customFormat="1" x14ac:dyDescent="0.25">
      <c r="A48" s="9">
        <v>96</v>
      </c>
      <c r="B48" s="10">
        <v>79</v>
      </c>
      <c r="C48" s="10" t="s">
        <v>86</v>
      </c>
      <c r="D48" s="10">
        <v>2</v>
      </c>
      <c r="E48" s="10" t="s">
        <v>81</v>
      </c>
      <c r="F48" s="10">
        <v>1</v>
      </c>
      <c r="G48" s="10" t="s">
        <v>61</v>
      </c>
      <c r="H48" s="10">
        <v>4</v>
      </c>
      <c r="I48" s="10">
        <v>1.6</v>
      </c>
      <c r="J48" s="10">
        <v>75</v>
      </c>
      <c r="K48" s="11">
        <v>29.296874999999993</v>
      </c>
      <c r="L48" s="10" t="s">
        <v>62</v>
      </c>
      <c r="M48" s="10">
        <v>1</v>
      </c>
      <c r="N48" s="10" t="s">
        <v>71</v>
      </c>
      <c r="O48" s="10">
        <v>1</v>
      </c>
      <c r="P48" s="12"/>
      <c r="Q48" s="13" t="s">
        <v>64</v>
      </c>
      <c r="R48" s="10">
        <v>5</v>
      </c>
      <c r="S48" s="10">
        <v>2</v>
      </c>
      <c r="T48" s="10" t="s">
        <v>77</v>
      </c>
      <c r="U48" s="10">
        <v>1</v>
      </c>
      <c r="V48" s="10" t="s">
        <v>63</v>
      </c>
      <c r="W48" s="10">
        <v>2</v>
      </c>
      <c r="X48" s="14" t="s">
        <v>193</v>
      </c>
      <c r="Y48" s="14" t="s">
        <v>162</v>
      </c>
      <c r="Z48" s="14" t="s">
        <v>157</v>
      </c>
      <c r="AA48" s="15">
        <v>122</v>
      </c>
      <c r="AB48" s="15">
        <v>162</v>
      </c>
      <c r="AC48" s="10">
        <v>96</v>
      </c>
      <c r="AD48" s="10">
        <v>89</v>
      </c>
      <c r="AE48" s="10">
        <v>40</v>
      </c>
      <c r="AF48" s="10" t="s">
        <v>106</v>
      </c>
      <c r="AG48" s="19">
        <v>2</v>
      </c>
      <c r="AH48" s="20">
        <v>14.3</v>
      </c>
      <c r="AI48" s="10">
        <v>11390</v>
      </c>
      <c r="AJ48" s="10">
        <v>189000</v>
      </c>
      <c r="AL48" s="10">
        <v>49</v>
      </c>
      <c r="AM48" s="10">
        <v>0.6</v>
      </c>
      <c r="AN48" s="10">
        <v>7.47</v>
      </c>
      <c r="AO48" s="10">
        <v>58.3</v>
      </c>
      <c r="AP48" s="20">
        <v>24.1</v>
      </c>
      <c r="AQ48" s="20">
        <v>17.600000000000001</v>
      </c>
      <c r="AR48" s="10">
        <v>-6</v>
      </c>
      <c r="AS48" s="10">
        <v>108</v>
      </c>
      <c r="AT48" s="10">
        <v>396</v>
      </c>
      <c r="AU48" s="10">
        <v>1253</v>
      </c>
      <c r="AV48" s="10">
        <v>83</v>
      </c>
      <c r="AW48" s="10">
        <v>9.68</v>
      </c>
      <c r="AX48" s="20">
        <v>13.7</v>
      </c>
      <c r="AY48" s="10">
        <v>138</v>
      </c>
      <c r="AZ48" s="10">
        <v>4</v>
      </c>
      <c r="BA48" s="10">
        <v>107</v>
      </c>
      <c r="BB48" s="10">
        <v>0.1</v>
      </c>
      <c r="BC48" s="10">
        <v>9226</v>
      </c>
      <c r="BD48" s="10">
        <v>228</v>
      </c>
      <c r="BE48" s="20">
        <v>1.6</v>
      </c>
      <c r="BF48" s="10">
        <v>4700000</v>
      </c>
      <c r="BG48" s="10">
        <v>1.61</v>
      </c>
    </row>
    <row r="49" spans="1:59" s="17" customFormat="1" x14ac:dyDescent="0.25">
      <c r="A49" s="9">
        <v>100</v>
      </c>
      <c r="B49" s="10">
        <v>83</v>
      </c>
      <c r="C49" s="10" t="s">
        <v>86</v>
      </c>
      <c r="D49" s="10">
        <v>2</v>
      </c>
      <c r="E49" s="10" t="s">
        <v>81</v>
      </c>
      <c r="F49" s="10">
        <v>1</v>
      </c>
      <c r="G49" s="10" t="s">
        <v>61</v>
      </c>
      <c r="H49" s="10">
        <v>4</v>
      </c>
      <c r="I49" s="10">
        <v>1.6</v>
      </c>
      <c r="J49" s="10">
        <v>60</v>
      </c>
      <c r="K49" s="11">
        <v>23.437499999999996</v>
      </c>
      <c r="L49" s="10" t="s">
        <v>62</v>
      </c>
      <c r="M49" s="10">
        <v>1</v>
      </c>
      <c r="N49" s="10" t="s">
        <v>63</v>
      </c>
      <c r="O49" s="10">
        <v>2</v>
      </c>
      <c r="P49" s="12"/>
      <c r="Q49" s="13" t="s">
        <v>64</v>
      </c>
      <c r="R49" s="10">
        <v>5</v>
      </c>
      <c r="S49" s="10">
        <v>2</v>
      </c>
      <c r="T49" s="10" t="s">
        <v>77</v>
      </c>
      <c r="U49" s="10">
        <v>1</v>
      </c>
      <c r="V49" s="10" t="s">
        <v>63</v>
      </c>
      <c r="W49" s="10">
        <v>2</v>
      </c>
      <c r="X49" s="14" t="s">
        <v>194</v>
      </c>
      <c r="Y49" s="14" t="s">
        <v>195</v>
      </c>
      <c r="Z49" s="14" t="s">
        <v>196</v>
      </c>
      <c r="AA49" s="15">
        <v>100</v>
      </c>
      <c r="AB49" s="15">
        <v>150</v>
      </c>
      <c r="AC49" s="10">
        <v>70</v>
      </c>
      <c r="AD49" s="10">
        <v>87</v>
      </c>
      <c r="AE49" s="10">
        <v>27</v>
      </c>
      <c r="AF49" s="10" t="s">
        <v>69</v>
      </c>
      <c r="AG49" s="19">
        <v>0</v>
      </c>
      <c r="AH49" s="10">
        <v>13</v>
      </c>
      <c r="AI49" s="10">
        <v>9770</v>
      </c>
      <c r="AJ49" s="10">
        <v>385000</v>
      </c>
      <c r="AL49" s="10">
        <v>25</v>
      </c>
      <c r="AM49" s="10">
        <v>0.5</v>
      </c>
      <c r="AN49" s="10">
        <v>7.39</v>
      </c>
      <c r="AO49" s="10">
        <v>64.400000000000006</v>
      </c>
      <c r="AP49" s="10">
        <v>40.200000000000003</v>
      </c>
      <c r="AQ49" s="20">
        <v>24.5</v>
      </c>
      <c r="AR49" s="10">
        <v>-0.4</v>
      </c>
      <c r="AS49" s="10">
        <v>128</v>
      </c>
      <c r="AU49" s="10">
        <v>1368</v>
      </c>
      <c r="AW49" s="10">
        <v>5.19</v>
      </c>
      <c r="AX49" s="20">
        <v>13.2</v>
      </c>
      <c r="AY49" s="10">
        <v>138</v>
      </c>
      <c r="AZ49" s="10">
        <v>4.4000000000000004</v>
      </c>
      <c r="BA49" s="10">
        <v>103</v>
      </c>
      <c r="BC49" s="10">
        <v>7816</v>
      </c>
      <c r="BD49" s="10">
        <v>293</v>
      </c>
      <c r="BE49" s="20">
        <v>1.2</v>
      </c>
      <c r="BF49" s="10">
        <v>4710000</v>
      </c>
    </row>
    <row r="50" spans="1:59" s="17" customFormat="1" x14ac:dyDescent="0.25">
      <c r="A50" s="9">
        <v>103</v>
      </c>
      <c r="B50" s="10">
        <v>28</v>
      </c>
      <c r="C50" s="10" t="s">
        <v>59</v>
      </c>
      <c r="D50" s="10">
        <v>1</v>
      </c>
      <c r="E50" s="10" t="s">
        <v>60</v>
      </c>
      <c r="F50" s="10">
        <v>2</v>
      </c>
      <c r="G50" s="10" t="s">
        <v>92</v>
      </c>
      <c r="H50" s="10">
        <v>2</v>
      </c>
      <c r="I50" s="10">
        <v>1.76</v>
      </c>
      <c r="J50" s="10">
        <v>73</v>
      </c>
      <c r="K50" s="11">
        <v>23.566632231404959</v>
      </c>
      <c r="L50" s="10" t="s">
        <v>62</v>
      </c>
      <c r="M50" s="10">
        <v>1</v>
      </c>
      <c r="N50" s="10" t="s">
        <v>63</v>
      </c>
      <c r="O50" s="10">
        <v>2</v>
      </c>
      <c r="P50" s="12"/>
      <c r="Q50" s="13" t="s">
        <v>64</v>
      </c>
      <c r="R50" s="10">
        <v>3</v>
      </c>
      <c r="S50" s="10">
        <v>2</v>
      </c>
      <c r="T50" s="10" t="s">
        <v>71</v>
      </c>
      <c r="U50" s="10">
        <v>3</v>
      </c>
      <c r="V50" s="10" t="s">
        <v>71</v>
      </c>
      <c r="W50" s="10">
        <v>1</v>
      </c>
      <c r="X50" s="18"/>
      <c r="Y50" s="18"/>
      <c r="Z50" s="18"/>
      <c r="AA50" s="15">
        <v>74</v>
      </c>
      <c r="AB50" s="15">
        <v>135</v>
      </c>
      <c r="AC50" s="10">
        <v>95</v>
      </c>
      <c r="AD50" s="10">
        <v>98</v>
      </c>
      <c r="AE50" s="10">
        <v>19</v>
      </c>
      <c r="AF50" s="10" t="s">
        <v>69</v>
      </c>
      <c r="AG50" s="19">
        <v>0</v>
      </c>
      <c r="AH50" s="20">
        <v>8.9</v>
      </c>
      <c r="AI50" s="9">
        <v>3490</v>
      </c>
      <c r="AJ50" s="9">
        <v>43000</v>
      </c>
      <c r="AL50" s="10">
        <v>30</v>
      </c>
      <c r="AM50" s="20">
        <v>1.1000000000000001</v>
      </c>
      <c r="AT50" s="10">
        <v>194</v>
      </c>
      <c r="AU50" s="9">
        <v>2618</v>
      </c>
      <c r="AW50" s="20">
        <v>1.06</v>
      </c>
      <c r="AX50" s="20">
        <v>11.2</v>
      </c>
      <c r="AY50" s="10">
        <v>136</v>
      </c>
      <c r="AZ50" s="20">
        <v>3.7</v>
      </c>
      <c r="BC50" s="10">
        <v>768</v>
      </c>
      <c r="BD50" s="10">
        <v>35</v>
      </c>
      <c r="BF50" s="10">
        <v>2700000</v>
      </c>
    </row>
    <row r="51" spans="1:59" s="17" customFormat="1" x14ac:dyDescent="0.25">
      <c r="A51" s="9">
        <v>105</v>
      </c>
      <c r="B51" s="10">
        <v>63</v>
      </c>
      <c r="C51" s="10" t="s">
        <v>59</v>
      </c>
      <c r="D51" s="10">
        <v>1</v>
      </c>
      <c r="E51" s="10" t="s">
        <v>81</v>
      </c>
      <c r="F51" s="10">
        <v>1</v>
      </c>
      <c r="G51" s="10" t="s">
        <v>92</v>
      </c>
      <c r="H51" s="10">
        <v>2</v>
      </c>
      <c r="I51" s="10">
        <v>1.8</v>
      </c>
      <c r="J51" s="10">
        <v>84</v>
      </c>
      <c r="K51" s="11">
        <v>25.925925925925924</v>
      </c>
      <c r="L51" s="10" t="s">
        <v>62</v>
      </c>
      <c r="M51" s="10">
        <v>1</v>
      </c>
      <c r="N51" s="10" t="s">
        <v>63</v>
      </c>
      <c r="O51" s="10">
        <v>2</v>
      </c>
      <c r="P51" s="12"/>
      <c r="Q51" s="13" t="s">
        <v>64</v>
      </c>
      <c r="R51" s="10">
        <v>3</v>
      </c>
      <c r="S51" s="10">
        <v>2</v>
      </c>
      <c r="T51" s="10" t="s">
        <v>65</v>
      </c>
      <c r="U51" s="10">
        <v>2</v>
      </c>
      <c r="V51" s="10" t="s">
        <v>71</v>
      </c>
      <c r="W51" s="10">
        <v>1</v>
      </c>
      <c r="X51" s="14" t="s">
        <v>197</v>
      </c>
      <c r="Y51" s="14" t="s">
        <v>198</v>
      </c>
      <c r="Z51" s="18"/>
      <c r="AA51" s="15">
        <v>104</v>
      </c>
      <c r="AB51" s="21">
        <v>160</v>
      </c>
      <c r="AC51" s="9">
        <v>100</v>
      </c>
      <c r="AD51" s="10">
        <v>41</v>
      </c>
      <c r="AE51" s="10">
        <v>40</v>
      </c>
      <c r="AF51" s="10" t="s">
        <v>69</v>
      </c>
      <c r="AG51" s="19">
        <v>0</v>
      </c>
      <c r="AH51" s="20">
        <v>15.2</v>
      </c>
      <c r="AI51" s="10">
        <v>11590</v>
      </c>
      <c r="AJ51" s="10">
        <v>187000</v>
      </c>
      <c r="AL51" s="10">
        <v>47</v>
      </c>
      <c r="AM51" s="10">
        <v>1</v>
      </c>
      <c r="AN51" s="10">
        <v>7.35</v>
      </c>
      <c r="AO51" s="10">
        <v>58.6</v>
      </c>
      <c r="AP51" s="10">
        <v>42.1</v>
      </c>
      <c r="AQ51" s="20">
        <v>23.2</v>
      </c>
      <c r="AR51" s="10">
        <v>-2.4</v>
      </c>
      <c r="AS51" s="10">
        <v>404</v>
      </c>
      <c r="AT51" s="10">
        <v>159</v>
      </c>
      <c r="AU51" s="10">
        <v>811</v>
      </c>
      <c r="AW51" s="20">
        <v>1.0900000000000001</v>
      </c>
      <c r="AX51" s="20">
        <v>11.7</v>
      </c>
      <c r="AY51" s="10">
        <v>139</v>
      </c>
      <c r="AZ51" s="10">
        <v>4.3</v>
      </c>
      <c r="BA51" s="10">
        <v>107</v>
      </c>
      <c r="BB51" s="10">
        <v>0.4</v>
      </c>
      <c r="BC51" s="10">
        <v>10199</v>
      </c>
      <c r="BD51" s="10">
        <v>116</v>
      </c>
      <c r="BE51" s="10">
        <v>0.8</v>
      </c>
      <c r="BF51" s="10">
        <v>5170000</v>
      </c>
    </row>
    <row r="52" spans="1:59" s="17" customFormat="1" x14ac:dyDescent="0.25">
      <c r="A52" s="9">
        <v>108</v>
      </c>
      <c r="B52" s="10">
        <v>66</v>
      </c>
      <c r="C52" s="10" t="s">
        <v>59</v>
      </c>
      <c r="D52" s="10">
        <v>1</v>
      </c>
      <c r="E52" s="10" t="s">
        <v>74</v>
      </c>
      <c r="F52" s="10">
        <v>3</v>
      </c>
      <c r="G52" s="10" t="s">
        <v>61</v>
      </c>
      <c r="H52" s="10">
        <v>4</v>
      </c>
      <c r="I52" s="10">
        <v>1.83</v>
      </c>
      <c r="J52" s="10">
        <v>86</v>
      </c>
      <c r="K52" s="11">
        <v>25.680074054167036</v>
      </c>
      <c r="L52" s="10" t="s">
        <v>62</v>
      </c>
      <c r="M52" s="10">
        <v>1</v>
      </c>
      <c r="N52" s="10" t="s">
        <v>63</v>
      </c>
      <c r="O52" s="10">
        <v>2</v>
      </c>
      <c r="P52" s="13">
        <v>2</v>
      </c>
      <c r="Q52" s="13" t="s">
        <v>76</v>
      </c>
      <c r="R52" s="10">
        <v>9</v>
      </c>
      <c r="S52" s="10">
        <v>2</v>
      </c>
      <c r="T52" s="10" t="s">
        <v>77</v>
      </c>
      <c r="U52" s="10">
        <v>1</v>
      </c>
      <c r="V52" s="10" t="s">
        <v>63</v>
      </c>
      <c r="W52" s="10">
        <v>2</v>
      </c>
      <c r="X52" s="14" t="s">
        <v>199</v>
      </c>
      <c r="Y52" s="14" t="s">
        <v>192</v>
      </c>
      <c r="Z52" s="14" t="s">
        <v>200</v>
      </c>
      <c r="AA52" s="15">
        <v>98</v>
      </c>
      <c r="AB52" s="15">
        <v>134</v>
      </c>
      <c r="AC52" s="10">
        <v>87</v>
      </c>
      <c r="AD52" s="10">
        <v>92</v>
      </c>
      <c r="AE52" s="10">
        <v>20</v>
      </c>
      <c r="AF52" s="10" t="s">
        <v>80</v>
      </c>
      <c r="AG52" s="19">
        <v>4</v>
      </c>
      <c r="AH52" s="20">
        <v>8.8000000000000007</v>
      </c>
      <c r="AI52" s="9">
        <v>7650</v>
      </c>
      <c r="AJ52" s="9">
        <v>206000</v>
      </c>
      <c r="AK52" s="10">
        <v>124</v>
      </c>
      <c r="AL52" s="10">
        <v>15</v>
      </c>
      <c r="AM52" s="10">
        <v>0.4</v>
      </c>
      <c r="AN52" s="10">
        <v>7.46</v>
      </c>
      <c r="AO52" s="10">
        <v>63</v>
      </c>
      <c r="AP52" s="10">
        <v>37.9</v>
      </c>
      <c r="AQ52" s="20">
        <v>26.7</v>
      </c>
      <c r="AR52" s="20">
        <v>2.8</v>
      </c>
      <c r="AS52" s="10">
        <v>124</v>
      </c>
      <c r="AU52" s="9">
        <v>3290</v>
      </c>
      <c r="AV52" s="10">
        <v>37</v>
      </c>
      <c r="AW52" s="10">
        <v>3.36</v>
      </c>
      <c r="AX52" s="20">
        <v>13.4</v>
      </c>
      <c r="AY52" s="10">
        <v>135</v>
      </c>
      <c r="AZ52" s="20">
        <v>3.4</v>
      </c>
      <c r="BA52" s="10">
        <v>131</v>
      </c>
      <c r="BB52" s="10">
        <v>0</v>
      </c>
      <c r="BC52" s="9">
        <v>3596</v>
      </c>
      <c r="BD52" s="10">
        <v>306</v>
      </c>
      <c r="BE52" s="20">
        <v>1.2</v>
      </c>
      <c r="BF52" s="9">
        <v>2860000</v>
      </c>
      <c r="BG52" s="20">
        <v>3.2</v>
      </c>
    </row>
    <row r="53" spans="1:59" s="17" customFormat="1" x14ac:dyDescent="0.25">
      <c r="A53" s="9">
        <v>115</v>
      </c>
      <c r="B53" s="10">
        <v>79</v>
      </c>
      <c r="C53" s="10" t="s">
        <v>59</v>
      </c>
      <c r="D53" s="10">
        <v>1</v>
      </c>
      <c r="E53" s="10" t="s">
        <v>60</v>
      </c>
      <c r="F53" s="10">
        <v>2</v>
      </c>
      <c r="G53" s="10" t="s">
        <v>61</v>
      </c>
      <c r="H53" s="10">
        <v>4</v>
      </c>
      <c r="I53" s="10">
        <v>1.72</v>
      </c>
      <c r="J53" s="10">
        <v>60</v>
      </c>
      <c r="K53" s="11">
        <v>20.281233098972418</v>
      </c>
      <c r="L53" s="10" t="s">
        <v>62</v>
      </c>
      <c r="M53" s="10">
        <v>1</v>
      </c>
      <c r="N53" s="10" t="s">
        <v>71</v>
      </c>
      <c r="O53" s="10">
        <v>1</v>
      </c>
      <c r="P53" s="13">
        <v>2</v>
      </c>
      <c r="Q53" s="13" t="s">
        <v>76</v>
      </c>
      <c r="R53" s="10">
        <v>4</v>
      </c>
      <c r="S53" s="10">
        <v>2</v>
      </c>
      <c r="T53" s="10" t="s">
        <v>65</v>
      </c>
      <c r="U53" s="10">
        <v>2</v>
      </c>
      <c r="V53" s="10" t="s">
        <v>63</v>
      </c>
      <c r="W53" s="10">
        <v>2</v>
      </c>
      <c r="X53" s="14" t="s">
        <v>201</v>
      </c>
      <c r="Y53" s="14" t="s">
        <v>202</v>
      </c>
      <c r="Z53" s="14" t="s">
        <v>95</v>
      </c>
      <c r="AA53" s="15">
        <v>104</v>
      </c>
      <c r="AB53" s="15">
        <v>145</v>
      </c>
      <c r="AC53" s="10">
        <v>72</v>
      </c>
      <c r="AD53" s="10">
        <v>94</v>
      </c>
      <c r="AE53" s="10">
        <v>28</v>
      </c>
      <c r="AF53" s="10" t="s">
        <v>80</v>
      </c>
      <c r="AG53" s="19">
        <v>4</v>
      </c>
      <c r="AH53" s="20">
        <v>15.2</v>
      </c>
      <c r="AI53" s="9">
        <v>8670</v>
      </c>
      <c r="AJ53" s="9">
        <v>154000</v>
      </c>
      <c r="AL53" s="10">
        <v>44</v>
      </c>
      <c r="AN53" s="27">
        <v>7.43</v>
      </c>
      <c r="AO53" s="10">
        <v>61.9</v>
      </c>
      <c r="AP53" s="20">
        <v>26.5</v>
      </c>
      <c r="AQ53" s="20">
        <v>17.3</v>
      </c>
      <c r="AR53" s="10">
        <v>-5.3</v>
      </c>
      <c r="AS53" s="10">
        <v>213.4</v>
      </c>
      <c r="AU53" s="10">
        <v>260</v>
      </c>
      <c r="AW53" s="10">
        <v>35.57</v>
      </c>
      <c r="AY53" s="10">
        <v>124</v>
      </c>
      <c r="AZ53" s="20">
        <v>3.7</v>
      </c>
      <c r="BA53" s="10">
        <v>95.4</v>
      </c>
      <c r="BC53" s="9">
        <v>8150</v>
      </c>
      <c r="BD53" s="10">
        <v>87</v>
      </c>
      <c r="BE53" s="10">
        <v>2.83</v>
      </c>
      <c r="BF53" s="10">
        <v>4850000</v>
      </c>
    </row>
    <row r="54" spans="1:59" s="17" customFormat="1" x14ac:dyDescent="0.25">
      <c r="A54" s="9">
        <v>117</v>
      </c>
      <c r="B54" s="10">
        <v>52</v>
      </c>
      <c r="C54" s="10" t="s">
        <v>86</v>
      </c>
      <c r="D54" s="10">
        <v>2</v>
      </c>
      <c r="E54" s="10" t="s">
        <v>81</v>
      </c>
      <c r="F54" s="10">
        <v>1</v>
      </c>
      <c r="G54" s="10" t="s">
        <v>92</v>
      </c>
      <c r="H54" s="10">
        <v>2</v>
      </c>
      <c r="I54" s="10">
        <v>1.52</v>
      </c>
      <c r="J54" s="10">
        <v>90</v>
      </c>
      <c r="K54" s="11">
        <v>38.954293628808863</v>
      </c>
      <c r="L54" s="10" t="s">
        <v>62</v>
      </c>
      <c r="M54" s="10">
        <v>1</v>
      </c>
      <c r="N54" s="10" t="s">
        <v>71</v>
      </c>
      <c r="O54" s="10">
        <v>1</v>
      </c>
      <c r="P54" s="13">
        <v>5</v>
      </c>
      <c r="Q54" s="13" t="s">
        <v>76</v>
      </c>
      <c r="R54" s="10">
        <v>4</v>
      </c>
      <c r="S54" s="10">
        <v>2</v>
      </c>
      <c r="T54" s="10" t="s">
        <v>65</v>
      </c>
      <c r="U54" s="10">
        <v>2</v>
      </c>
      <c r="V54" s="10" t="s">
        <v>63</v>
      </c>
      <c r="W54" s="10">
        <v>2</v>
      </c>
      <c r="X54" s="14" t="s">
        <v>203</v>
      </c>
      <c r="Y54" s="14" t="s">
        <v>204</v>
      </c>
      <c r="Z54" s="14" t="s">
        <v>205</v>
      </c>
      <c r="AA54" s="15">
        <v>94</v>
      </c>
      <c r="AB54" s="15">
        <v>135</v>
      </c>
      <c r="AC54" s="10">
        <v>80</v>
      </c>
      <c r="AD54" s="10">
        <v>97</v>
      </c>
      <c r="AE54" s="10">
        <v>20</v>
      </c>
      <c r="AF54" s="10" t="s">
        <v>119</v>
      </c>
      <c r="AG54" s="19">
        <v>1</v>
      </c>
      <c r="AH54" s="20">
        <v>12.1</v>
      </c>
      <c r="AI54" s="10">
        <v>11470</v>
      </c>
      <c r="AJ54" s="10">
        <v>268000</v>
      </c>
      <c r="AL54" s="10">
        <v>47</v>
      </c>
      <c r="AM54" s="10">
        <v>0.9</v>
      </c>
      <c r="AN54" s="10">
        <v>7.36</v>
      </c>
      <c r="AO54" s="10">
        <v>60.3</v>
      </c>
      <c r="AP54" s="10">
        <v>36.6</v>
      </c>
      <c r="AQ54" s="20">
        <v>20.6</v>
      </c>
      <c r="AR54" s="10">
        <v>-4.2</v>
      </c>
      <c r="AS54" s="10">
        <v>601</v>
      </c>
      <c r="AT54" s="10">
        <v>149</v>
      </c>
      <c r="AU54" s="10">
        <v>918</v>
      </c>
      <c r="AV54" s="10">
        <v>25</v>
      </c>
      <c r="AW54" s="10">
        <v>52.72</v>
      </c>
      <c r="AX54" s="20">
        <v>11.9</v>
      </c>
      <c r="BB54" s="10">
        <v>0</v>
      </c>
      <c r="BC54" s="10">
        <v>10094</v>
      </c>
      <c r="BD54" s="10">
        <v>115</v>
      </c>
      <c r="BF54" s="10">
        <v>4130000</v>
      </c>
      <c r="BG54" s="20">
        <v>2.0499999999999998</v>
      </c>
    </row>
    <row r="55" spans="1:59" s="17" customFormat="1" x14ac:dyDescent="0.25">
      <c r="A55" s="9">
        <v>120</v>
      </c>
      <c r="B55" s="10">
        <v>47</v>
      </c>
      <c r="C55" s="10" t="s">
        <v>59</v>
      </c>
      <c r="D55" s="10">
        <v>1</v>
      </c>
      <c r="E55" s="10" t="s">
        <v>81</v>
      </c>
      <c r="F55" s="10">
        <v>1</v>
      </c>
      <c r="G55" s="10" t="s">
        <v>75</v>
      </c>
      <c r="H55" s="10">
        <v>3</v>
      </c>
      <c r="I55" s="10">
        <v>1.83</v>
      </c>
      <c r="J55" s="10">
        <v>212</v>
      </c>
      <c r="K55" s="11">
        <v>63.304368598644324</v>
      </c>
      <c r="L55" s="10" t="s">
        <v>62</v>
      </c>
      <c r="M55" s="10">
        <v>1</v>
      </c>
      <c r="N55" s="10" t="s">
        <v>71</v>
      </c>
      <c r="O55" s="10">
        <v>1</v>
      </c>
      <c r="P55" s="13">
        <v>3</v>
      </c>
      <c r="Q55" s="13" t="s">
        <v>76</v>
      </c>
      <c r="R55" s="10">
        <v>3</v>
      </c>
      <c r="S55" s="10">
        <v>2</v>
      </c>
      <c r="T55" s="10" t="s">
        <v>77</v>
      </c>
      <c r="U55" s="10">
        <v>1</v>
      </c>
      <c r="V55" s="10" t="s">
        <v>63</v>
      </c>
      <c r="W55" s="10">
        <v>2</v>
      </c>
      <c r="X55" s="14" t="s">
        <v>206</v>
      </c>
      <c r="Y55" s="18"/>
      <c r="Z55" s="14" t="s">
        <v>207</v>
      </c>
      <c r="AA55" s="15">
        <v>110</v>
      </c>
      <c r="AB55" s="15">
        <v>118</v>
      </c>
      <c r="AC55" s="10">
        <v>73</v>
      </c>
      <c r="AD55" s="10">
        <v>97</v>
      </c>
      <c r="AE55" s="10">
        <v>40</v>
      </c>
      <c r="AF55" s="10" t="s">
        <v>85</v>
      </c>
      <c r="AG55" s="19">
        <v>3</v>
      </c>
      <c r="AH55" s="20">
        <v>14.6</v>
      </c>
      <c r="AI55" s="10">
        <v>18460</v>
      </c>
      <c r="AJ55" s="10">
        <v>261000</v>
      </c>
      <c r="AL55" s="10">
        <v>38</v>
      </c>
      <c r="AM55" s="10">
        <v>1</v>
      </c>
      <c r="AN55" s="10">
        <v>7.15</v>
      </c>
      <c r="AO55" s="10">
        <v>90.7</v>
      </c>
      <c r="AP55" s="10">
        <v>87.6</v>
      </c>
      <c r="AQ55" s="20">
        <v>30.4</v>
      </c>
      <c r="AR55" s="10">
        <v>-0.9</v>
      </c>
      <c r="AS55" s="10">
        <v>202</v>
      </c>
      <c r="AT55" s="10">
        <v>269</v>
      </c>
      <c r="AU55" s="10">
        <v>1292</v>
      </c>
      <c r="AV55" s="10">
        <v>65</v>
      </c>
      <c r="AW55" s="10">
        <v>21.71</v>
      </c>
      <c r="AX55" s="20">
        <v>15.9</v>
      </c>
      <c r="AY55" s="10">
        <v>141</v>
      </c>
      <c r="AZ55" s="10">
        <v>4.34</v>
      </c>
      <c r="BA55" s="10">
        <v>95.5</v>
      </c>
      <c r="BB55" s="10">
        <v>0.1</v>
      </c>
      <c r="BC55" s="10">
        <v>16060</v>
      </c>
      <c r="BD55" s="10">
        <v>185</v>
      </c>
      <c r="BE55" s="10">
        <v>1.54</v>
      </c>
      <c r="BF55" s="10">
        <v>4890000</v>
      </c>
      <c r="BG55" s="10">
        <v>0.83</v>
      </c>
    </row>
    <row r="56" spans="1:59" s="17" customFormat="1" x14ac:dyDescent="0.25">
      <c r="A56" s="9">
        <v>119</v>
      </c>
      <c r="B56" s="10">
        <v>71</v>
      </c>
      <c r="C56" s="10" t="s">
        <v>86</v>
      </c>
      <c r="D56" s="10">
        <v>2</v>
      </c>
      <c r="E56" s="10" t="s">
        <v>81</v>
      </c>
      <c r="F56" s="10">
        <v>1</v>
      </c>
      <c r="G56" s="10" t="s">
        <v>92</v>
      </c>
      <c r="H56" s="10">
        <v>2</v>
      </c>
      <c r="I56" s="10">
        <v>1.55</v>
      </c>
      <c r="J56" s="10">
        <v>83</v>
      </c>
      <c r="K56" s="11">
        <v>34.54734651404786</v>
      </c>
      <c r="L56" s="10" t="s">
        <v>62</v>
      </c>
      <c r="M56" s="10">
        <v>1</v>
      </c>
      <c r="N56" s="10" t="s">
        <v>71</v>
      </c>
      <c r="O56" s="10">
        <v>1</v>
      </c>
      <c r="P56" s="13">
        <v>3</v>
      </c>
      <c r="Q56" s="13" t="s">
        <v>76</v>
      </c>
      <c r="R56" s="10">
        <v>5</v>
      </c>
      <c r="S56" s="10">
        <v>2</v>
      </c>
      <c r="T56" s="10" t="s">
        <v>77</v>
      </c>
      <c r="U56" s="10">
        <v>1</v>
      </c>
      <c r="V56" s="10" t="s">
        <v>63</v>
      </c>
      <c r="W56" s="10">
        <v>2</v>
      </c>
      <c r="X56" s="14" t="s">
        <v>208</v>
      </c>
      <c r="Y56" s="14" t="s">
        <v>209</v>
      </c>
      <c r="Z56" s="14" t="s">
        <v>210</v>
      </c>
      <c r="AA56" s="15">
        <v>93</v>
      </c>
      <c r="AB56" s="15">
        <v>130</v>
      </c>
      <c r="AC56" s="10">
        <v>80</v>
      </c>
      <c r="AD56" s="10">
        <v>92</v>
      </c>
      <c r="AE56" s="10">
        <v>30</v>
      </c>
      <c r="AF56" s="10" t="s">
        <v>80</v>
      </c>
      <c r="AG56" s="19">
        <v>4</v>
      </c>
      <c r="AH56" s="20">
        <v>11.2</v>
      </c>
      <c r="AI56" s="10">
        <v>6950</v>
      </c>
      <c r="AJ56" s="10">
        <v>207000</v>
      </c>
      <c r="AL56" s="10">
        <v>49</v>
      </c>
      <c r="AM56" s="20">
        <v>1.1000000000000001</v>
      </c>
      <c r="AN56" s="10">
        <v>7.36</v>
      </c>
      <c r="AO56" s="10">
        <v>60.7</v>
      </c>
      <c r="AP56" s="10">
        <v>38.6</v>
      </c>
      <c r="AQ56" s="20">
        <v>21.4</v>
      </c>
      <c r="AR56" s="10">
        <v>-3.7</v>
      </c>
      <c r="AS56" s="10">
        <v>195</v>
      </c>
      <c r="AU56" s="10">
        <v>487</v>
      </c>
      <c r="AV56" s="10">
        <v>53</v>
      </c>
      <c r="AW56" s="20">
        <v>5.05</v>
      </c>
      <c r="AX56" s="20">
        <v>14.1</v>
      </c>
      <c r="AY56" s="10">
        <v>137</v>
      </c>
      <c r="AZ56" s="20">
        <v>3.7</v>
      </c>
      <c r="BA56" s="10">
        <v>103.8</v>
      </c>
      <c r="BB56" s="10">
        <v>0.2</v>
      </c>
      <c r="BC56" s="10">
        <v>6255</v>
      </c>
      <c r="BD56" s="10">
        <v>70</v>
      </c>
      <c r="BE56" s="10">
        <v>1.64</v>
      </c>
      <c r="BF56" s="10">
        <v>3950000</v>
      </c>
      <c r="BG56" s="10">
        <v>1.53</v>
      </c>
    </row>
    <row r="57" spans="1:59" s="17" customFormat="1" x14ac:dyDescent="0.25">
      <c r="A57" s="9">
        <v>123</v>
      </c>
      <c r="B57" s="10">
        <v>66</v>
      </c>
      <c r="C57" s="10" t="s">
        <v>86</v>
      </c>
      <c r="D57" s="10">
        <v>2</v>
      </c>
      <c r="E57" s="10" t="s">
        <v>81</v>
      </c>
      <c r="F57" s="10">
        <v>1</v>
      </c>
      <c r="I57" s="10">
        <v>1.5</v>
      </c>
      <c r="J57" s="10">
        <v>70</v>
      </c>
      <c r="K57" s="11">
        <v>31.111111111111111</v>
      </c>
      <c r="L57" s="10" t="s">
        <v>62</v>
      </c>
      <c r="M57" s="10">
        <v>1</v>
      </c>
      <c r="N57" s="10" t="s">
        <v>71</v>
      </c>
      <c r="O57" s="10">
        <v>1</v>
      </c>
      <c r="P57" s="12"/>
      <c r="Q57" s="13" t="s">
        <v>64</v>
      </c>
      <c r="R57" s="10">
        <v>5</v>
      </c>
      <c r="S57" s="10">
        <v>2</v>
      </c>
      <c r="T57" s="10" t="s">
        <v>77</v>
      </c>
      <c r="U57" s="10">
        <v>1</v>
      </c>
      <c r="V57" s="10" t="s">
        <v>63</v>
      </c>
      <c r="W57" s="10">
        <v>2</v>
      </c>
      <c r="X57" s="14" t="s">
        <v>211</v>
      </c>
      <c r="Y57" s="14" t="s">
        <v>212</v>
      </c>
      <c r="Z57" s="14" t="s">
        <v>213</v>
      </c>
      <c r="AA57" s="15">
        <v>68</v>
      </c>
      <c r="AB57" s="23"/>
      <c r="AD57" s="10">
        <v>92</v>
      </c>
      <c r="AE57" s="10">
        <v>19</v>
      </c>
      <c r="AF57" s="10" t="s">
        <v>85</v>
      </c>
      <c r="AG57" s="19">
        <v>3</v>
      </c>
      <c r="AH57" s="10">
        <v>12</v>
      </c>
      <c r="AI57" s="9">
        <v>10940</v>
      </c>
      <c r="AJ57" s="9">
        <v>260000</v>
      </c>
      <c r="AL57" s="10">
        <v>48</v>
      </c>
      <c r="AM57" s="10">
        <v>0.8</v>
      </c>
      <c r="AN57" s="27">
        <v>7.35</v>
      </c>
      <c r="AO57" s="10">
        <v>68.8</v>
      </c>
      <c r="AP57" s="10">
        <v>58.2</v>
      </c>
      <c r="AQ57" s="10">
        <v>31.6</v>
      </c>
      <c r="AR57" s="20">
        <v>4.7</v>
      </c>
      <c r="AS57" s="10">
        <v>194.3</v>
      </c>
      <c r="AT57" s="10">
        <v>152</v>
      </c>
      <c r="AU57" s="10">
        <v>656</v>
      </c>
      <c r="AV57" s="10">
        <v>11</v>
      </c>
      <c r="AW57" s="10">
        <v>23.47</v>
      </c>
      <c r="AX57" s="20">
        <v>13.1</v>
      </c>
      <c r="AY57" s="10">
        <v>137.19999999999999</v>
      </c>
      <c r="AZ57" s="10">
        <v>3.46</v>
      </c>
      <c r="BA57" s="10">
        <v>93.9</v>
      </c>
      <c r="BB57" s="10">
        <v>0</v>
      </c>
      <c r="BC57" s="9">
        <v>9737</v>
      </c>
      <c r="BD57" s="10">
        <v>109</v>
      </c>
      <c r="BE57" s="10">
        <v>1.96</v>
      </c>
      <c r="BF57" s="9">
        <v>3730000</v>
      </c>
      <c r="BG57" s="10">
        <v>5.35</v>
      </c>
    </row>
    <row r="58" spans="1:59" s="17" customFormat="1" x14ac:dyDescent="0.25">
      <c r="A58" s="9">
        <v>127</v>
      </c>
      <c r="B58" s="10">
        <v>80</v>
      </c>
      <c r="C58" s="10" t="s">
        <v>86</v>
      </c>
      <c r="D58" s="10">
        <v>2</v>
      </c>
      <c r="E58" s="10" t="s">
        <v>60</v>
      </c>
      <c r="F58" s="10">
        <v>2</v>
      </c>
      <c r="G58" s="10" t="s">
        <v>61</v>
      </c>
      <c r="H58" s="10">
        <v>4</v>
      </c>
      <c r="I58" s="10">
        <v>1.55</v>
      </c>
      <c r="J58" s="10">
        <v>60</v>
      </c>
      <c r="K58" s="11">
        <v>24.973985431841829</v>
      </c>
      <c r="L58" s="10" t="s">
        <v>62</v>
      </c>
      <c r="M58" s="10">
        <v>1</v>
      </c>
      <c r="N58" s="10" t="s">
        <v>63</v>
      </c>
      <c r="O58" s="10">
        <v>2</v>
      </c>
      <c r="P58" s="12"/>
      <c r="Q58" s="13" t="s">
        <v>64</v>
      </c>
      <c r="R58" s="10">
        <v>10</v>
      </c>
      <c r="S58" s="10">
        <v>2</v>
      </c>
      <c r="T58" s="10" t="s">
        <v>77</v>
      </c>
      <c r="U58" s="10">
        <v>1</v>
      </c>
      <c r="V58" s="10" t="s">
        <v>63</v>
      </c>
      <c r="W58" s="10">
        <v>2</v>
      </c>
      <c r="X58" s="14" t="s">
        <v>214</v>
      </c>
      <c r="Y58" s="14" t="s">
        <v>124</v>
      </c>
      <c r="Z58" s="14" t="s">
        <v>215</v>
      </c>
      <c r="AA58" s="15">
        <v>140</v>
      </c>
      <c r="AB58" s="21">
        <v>190</v>
      </c>
      <c r="AC58" s="9">
        <v>120</v>
      </c>
      <c r="AD58" s="10">
        <v>97</v>
      </c>
      <c r="AF58" s="10" t="s">
        <v>106</v>
      </c>
      <c r="AG58" s="19">
        <v>2</v>
      </c>
      <c r="AH58" s="20">
        <v>13.7</v>
      </c>
      <c r="AI58" s="10">
        <v>15980</v>
      </c>
      <c r="AJ58" s="10">
        <v>288000</v>
      </c>
      <c r="AL58" s="10">
        <v>24</v>
      </c>
      <c r="AM58" s="10">
        <v>0.6</v>
      </c>
      <c r="AN58" s="10">
        <v>7.48</v>
      </c>
      <c r="AO58" s="10">
        <v>71.900000000000006</v>
      </c>
      <c r="AP58" s="20">
        <v>26.3</v>
      </c>
      <c r="AQ58" s="20">
        <v>19.399999999999999</v>
      </c>
      <c r="AR58" s="10">
        <v>-2.5</v>
      </c>
      <c r="AT58" s="10">
        <v>217</v>
      </c>
      <c r="AU58" s="10">
        <v>4155</v>
      </c>
      <c r="AV58" s="10">
        <v>53</v>
      </c>
      <c r="AW58" s="10">
        <v>0.7</v>
      </c>
      <c r="AX58" s="20">
        <v>13.1</v>
      </c>
      <c r="AY58" s="10">
        <v>117</v>
      </c>
      <c r="AZ58" s="10">
        <v>4</v>
      </c>
      <c r="BA58" s="10">
        <v>85.7</v>
      </c>
      <c r="BB58" s="10">
        <v>0.2</v>
      </c>
      <c r="BC58" s="10">
        <v>10227</v>
      </c>
      <c r="BD58" s="10">
        <v>160</v>
      </c>
      <c r="BF58" s="10">
        <v>4760000</v>
      </c>
      <c r="BG58" s="10">
        <v>0.89</v>
      </c>
    </row>
    <row r="59" spans="1:59" s="17" customFormat="1" x14ac:dyDescent="0.25">
      <c r="A59" s="9">
        <v>131</v>
      </c>
      <c r="B59" s="10">
        <v>42</v>
      </c>
      <c r="C59" s="10" t="s">
        <v>59</v>
      </c>
      <c r="D59" s="10">
        <v>1</v>
      </c>
      <c r="E59" s="10" t="s">
        <v>81</v>
      </c>
      <c r="F59" s="10">
        <v>1</v>
      </c>
      <c r="G59" s="10" t="s">
        <v>70</v>
      </c>
      <c r="H59" s="10">
        <v>1</v>
      </c>
      <c r="I59" s="10">
        <v>1.76</v>
      </c>
      <c r="J59" s="10">
        <v>80</v>
      </c>
      <c r="K59" s="11">
        <v>25.826446280991735</v>
      </c>
      <c r="L59" s="10" t="s">
        <v>62</v>
      </c>
      <c r="M59" s="10">
        <v>1</v>
      </c>
      <c r="N59" s="10" t="s">
        <v>63</v>
      </c>
      <c r="O59" s="10">
        <v>2</v>
      </c>
      <c r="P59" s="12"/>
      <c r="Q59" s="13" t="s">
        <v>64</v>
      </c>
      <c r="R59" s="10">
        <v>2</v>
      </c>
      <c r="S59" s="10">
        <v>2</v>
      </c>
      <c r="T59" s="10" t="s">
        <v>71</v>
      </c>
      <c r="U59" s="10">
        <v>3</v>
      </c>
      <c r="V59" s="10" t="s">
        <v>63</v>
      </c>
      <c r="W59" s="10">
        <v>2</v>
      </c>
      <c r="X59" s="14" t="s">
        <v>159</v>
      </c>
      <c r="Y59" s="14" t="s">
        <v>216</v>
      </c>
      <c r="Z59" s="14" t="s">
        <v>95</v>
      </c>
      <c r="AA59" s="15">
        <v>112</v>
      </c>
      <c r="AB59" s="15">
        <v>100</v>
      </c>
      <c r="AC59" s="10">
        <v>70</v>
      </c>
      <c r="AD59" s="10">
        <v>95</v>
      </c>
      <c r="AE59" s="10">
        <v>20</v>
      </c>
      <c r="AF59" s="10" t="s">
        <v>119</v>
      </c>
      <c r="AG59" s="19">
        <v>1</v>
      </c>
      <c r="AH59" s="10">
        <v>15</v>
      </c>
      <c r="AI59" s="9">
        <v>14390</v>
      </c>
      <c r="AJ59" s="9">
        <v>179000</v>
      </c>
      <c r="AL59" s="10">
        <v>139</v>
      </c>
      <c r="AM59" s="20">
        <v>5.4</v>
      </c>
      <c r="AN59" s="9">
        <v>7.3</v>
      </c>
      <c r="AO59" s="10">
        <v>47.1</v>
      </c>
      <c r="AP59" s="10">
        <v>47.9</v>
      </c>
      <c r="AQ59" s="20">
        <v>23.4</v>
      </c>
      <c r="AR59" s="10">
        <v>-3.1</v>
      </c>
      <c r="AS59" s="10">
        <v>94.1</v>
      </c>
      <c r="AU59" s="10">
        <v>863</v>
      </c>
      <c r="AW59" s="10">
        <v>2.84</v>
      </c>
      <c r="AX59" s="20">
        <v>14.2</v>
      </c>
      <c r="AY59" s="10">
        <v>132.1</v>
      </c>
      <c r="AZ59" s="10">
        <v>4.6399999999999997</v>
      </c>
      <c r="BA59" s="10">
        <v>87.9</v>
      </c>
      <c r="BC59" s="9">
        <v>12519</v>
      </c>
      <c r="BD59" s="10">
        <v>144</v>
      </c>
      <c r="BE59" s="10">
        <v>4.13</v>
      </c>
      <c r="BF59" s="9">
        <v>3560000</v>
      </c>
    </row>
    <row r="60" spans="1:59" s="17" customFormat="1" ht="15.75" thickBot="1" x14ac:dyDescent="0.3">
      <c r="A60" s="9">
        <v>133</v>
      </c>
      <c r="B60" s="10">
        <v>85</v>
      </c>
      <c r="C60" s="10" t="s">
        <v>59</v>
      </c>
      <c r="D60" s="10">
        <v>1</v>
      </c>
      <c r="E60" s="10" t="s">
        <v>81</v>
      </c>
      <c r="F60" s="10">
        <v>1</v>
      </c>
      <c r="G60" s="10" t="s">
        <v>61</v>
      </c>
      <c r="H60" s="10">
        <v>4</v>
      </c>
      <c r="K60" s="11" t="s">
        <v>64</v>
      </c>
      <c r="L60" s="10" t="s">
        <v>62</v>
      </c>
      <c r="M60" s="10">
        <v>1</v>
      </c>
      <c r="P60" s="13">
        <v>1</v>
      </c>
      <c r="Q60" s="13" t="s">
        <v>76</v>
      </c>
      <c r="R60" s="10">
        <v>6</v>
      </c>
      <c r="S60" s="10">
        <v>2</v>
      </c>
      <c r="T60" s="10" t="s">
        <v>77</v>
      </c>
      <c r="U60" s="10">
        <v>1</v>
      </c>
      <c r="V60" s="10" t="s">
        <v>63</v>
      </c>
      <c r="W60" s="10">
        <v>2</v>
      </c>
      <c r="X60" s="14" t="s">
        <v>217</v>
      </c>
      <c r="Y60" s="14" t="s">
        <v>218</v>
      </c>
      <c r="Z60" s="14" t="s">
        <v>219</v>
      </c>
      <c r="AA60" s="15">
        <v>91</v>
      </c>
      <c r="AB60" s="15">
        <v>130</v>
      </c>
      <c r="AC60" s="10">
        <v>70</v>
      </c>
      <c r="AD60" s="10">
        <v>85</v>
      </c>
      <c r="AE60" s="10">
        <v>35</v>
      </c>
      <c r="AF60" s="10" t="s">
        <v>85</v>
      </c>
      <c r="AG60" s="19">
        <v>3</v>
      </c>
      <c r="AH60" s="20">
        <v>12.4</v>
      </c>
      <c r="AI60" s="10">
        <v>21900</v>
      </c>
      <c r="AJ60" s="10">
        <v>427000</v>
      </c>
      <c r="AL60" s="10">
        <v>48</v>
      </c>
      <c r="AM60" s="10">
        <v>0.08</v>
      </c>
      <c r="AN60" s="10">
        <v>7.36</v>
      </c>
      <c r="AO60" s="10">
        <v>73.2</v>
      </c>
      <c r="AP60" s="10">
        <v>39.700000000000003</v>
      </c>
      <c r="AQ60" s="10">
        <v>22</v>
      </c>
      <c r="AR60" s="10">
        <v>-3.1</v>
      </c>
      <c r="AS60" s="10">
        <v>154</v>
      </c>
      <c r="AT60" s="10">
        <v>222</v>
      </c>
      <c r="AU60" s="10">
        <v>1533</v>
      </c>
      <c r="AV60" s="10">
        <v>74</v>
      </c>
      <c r="AW60" s="10">
        <v>2.56</v>
      </c>
      <c r="AX60" s="20">
        <v>13.6</v>
      </c>
      <c r="AY60" s="10">
        <v>139</v>
      </c>
      <c r="AZ60" s="10">
        <v>4.1500000000000004</v>
      </c>
      <c r="BA60" s="10">
        <v>101.8</v>
      </c>
      <c r="BB60" s="10">
        <v>0.1</v>
      </c>
      <c r="BC60" s="10">
        <v>19491</v>
      </c>
      <c r="BD60" s="10">
        <v>219</v>
      </c>
      <c r="BE60" s="10">
        <v>3.29</v>
      </c>
      <c r="BF60" s="10">
        <v>4300000</v>
      </c>
      <c r="BG60" s="10">
        <v>6.43</v>
      </c>
    </row>
    <row r="61" spans="1:59" s="17" customFormat="1" ht="14.25" customHeight="1" thickBot="1" x14ac:dyDescent="0.3">
      <c r="A61" s="9">
        <v>1</v>
      </c>
      <c r="B61" s="10">
        <v>84</v>
      </c>
      <c r="C61" s="10" t="s">
        <v>86</v>
      </c>
      <c r="D61" s="10">
        <v>2</v>
      </c>
      <c r="E61" s="10" t="s">
        <v>81</v>
      </c>
      <c r="F61" s="10">
        <v>1</v>
      </c>
      <c r="G61" s="10" t="s">
        <v>70</v>
      </c>
      <c r="H61" s="10">
        <v>1</v>
      </c>
      <c r="I61" s="10">
        <v>1.58</v>
      </c>
      <c r="J61" s="10">
        <v>55</v>
      </c>
      <c r="K61" s="11">
        <v>22.031725684986377</v>
      </c>
      <c r="L61" s="10" t="s">
        <v>220</v>
      </c>
      <c r="M61" s="10">
        <v>2</v>
      </c>
      <c r="N61" s="10">
        <v>1</v>
      </c>
      <c r="O61" s="10">
        <v>1</v>
      </c>
      <c r="P61" s="13">
        <v>3</v>
      </c>
      <c r="Q61" s="13" t="s">
        <v>76</v>
      </c>
      <c r="R61" s="10">
        <v>6</v>
      </c>
      <c r="S61" s="10">
        <v>2</v>
      </c>
      <c r="X61" s="28" t="s">
        <v>221</v>
      </c>
      <c r="Y61" s="29" t="s">
        <v>222</v>
      </c>
      <c r="Z61" s="29" t="s">
        <v>223</v>
      </c>
      <c r="AA61" s="30">
        <v>104</v>
      </c>
      <c r="AB61" s="15">
        <v>134</v>
      </c>
      <c r="AC61" s="10">
        <v>84</v>
      </c>
      <c r="AD61" s="10">
        <v>96</v>
      </c>
      <c r="AE61" s="31">
        <v>28</v>
      </c>
      <c r="AF61" s="32" t="s">
        <v>119</v>
      </c>
      <c r="AG61" s="33">
        <v>1</v>
      </c>
      <c r="AH61" s="32">
        <v>12.6</v>
      </c>
      <c r="AI61" s="31">
        <v>13700</v>
      </c>
      <c r="AJ61" s="31">
        <v>424000</v>
      </c>
      <c r="AK61" s="32"/>
      <c r="AL61" s="31">
        <v>104</v>
      </c>
      <c r="AM61" s="32">
        <v>2.2999999999999998</v>
      </c>
      <c r="AN61" s="32">
        <v>7.19</v>
      </c>
      <c r="AO61" s="31">
        <v>14</v>
      </c>
      <c r="AP61" s="31">
        <v>69</v>
      </c>
      <c r="AQ61" s="32">
        <v>26.4</v>
      </c>
      <c r="AR61" s="32">
        <v>-3.3</v>
      </c>
      <c r="AS61" s="32"/>
      <c r="AT61" s="32"/>
      <c r="AV61" s="10">
        <v>0</v>
      </c>
      <c r="AW61" s="32"/>
      <c r="AX61" s="32">
        <v>18.600000000000001</v>
      </c>
      <c r="AY61" s="31">
        <v>135</v>
      </c>
      <c r="AZ61" s="32">
        <v>5.7</v>
      </c>
      <c r="BA61" s="32"/>
      <c r="BB61" s="32">
        <v>0.56999999999999995</v>
      </c>
      <c r="BC61" s="32">
        <v>75.8</v>
      </c>
      <c r="BD61" s="32">
        <v>4.0999999999999996</v>
      </c>
      <c r="BE61" s="32"/>
      <c r="BF61" s="31">
        <v>4170000</v>
      </c>
      <c r="BG61" s="32"/>
    </row>
    <row r="62" spans="1:59" s="17" customFormat="1" ht="14.25" customHeight="1" thickBot="1" x14ac:dyDescent="0.3">
      <c r="A62" s="9">
        <v>2</v>
      </c>
      <c r="B62" s="10">
        <v>56</v>
      </c>
      <c r="C62" s="10" t="s">
        <v>86</v>
      </c>
      <c r="D62" s="10">
        <v>2</v>
      </c>
      <c r="E62" s="10" t="s">
        <v>81</v>
      </c>
      <c r="F62" s="10">
        <v>1</v>
      </c>
      <c r="G62" s="10" t="s">
        <v>131</v>
      </c>
      <c r="H62" s="10">
        <v>5</v>
      </c>
      <c r="I62" s="10">
        <v>1.56</v>
      </c>
      <c r="J62" s="10">
        <v>75</v>
      </c>
      <c r="K62" s="11">
        <v>30.818540433925047</v>
      </c>
      <c r="L62" s="10" t="s">
        <v>220</v>
      </c>
      <c r="M62" s="10">
        <v>2</v>
      </c>
      <c r="N62" s="10">
        <v>3</v>
      </c>
      <c r="O62" s="10">
        <v>1</v>
      </c>
      <c r="P62" s="12"/>
      <c r="Q62" s="13" t="s">
        <v>64</v>
      </c>
      <c r="R62" s="10">
        <v>5</v>
      </c>
      <c r="S62" s="10">
        <v>2</v>
      </c>
      <c r="X62" s="29" t="s">
        <v>224</v>
      </c>
      <c r="Y62" s="29" t="s">
        <v>192</v>
      </c>
      <c r="Z62" s="29" t="s">
        <v>225</v>
      </c>
      <c r="AA62" s="30">
        <v>85</v>
      </c>
      <c r="AB62" s="15">
        <v>177</v>
      </c>
      <c r="AC62" s="10">
        <v>98</v>
      </c>
      <c r="AD62" s="10">
        <v>95</v>
      </c>
      <c r="AE62" s="31">
        <v>17</v>
      </c>
      <c r="AF62" s="32" t="s">
        <v>119</v>
      </c>
      <c r="AG62" s="33">
        <v>1</v>
      </c>
      <c r="AH62" s="32">
        <v>16.7</v>
      </c>
      <c r="AI62" s="31">
        <v>18700</v>
      </c>
      <c r="AJ62" s="31">
        <v>347000</v>
      </c>
      <c r="AK62" s="31">
        <v>370</v>
      </c>
      <c r="AL62" s="31">
        <v>34</v>
      </c>
      <c r="AM62" s="32">
        <v>0.7</v>
      </c>
      <c r="AN62" s="32">
        <v>7.38</v>
      </c>
      <c r="AO62" s="31">
        <v>72</v>
      </c>
      <c r="AP62" s="31">
        <v>37</v>
      </c>
      <c r="AQ62" s="32">
        <v>21.9</v>
      </c>
      <c r="AR62" s="32">
        <v>-2.7</v>
      </c>
      <c r="AS62" s="32"/>
      <c r="AT62" s="32"/>
      <c r="AW62" s="32">
        <v>1.4</v>
      </c>
      <c r="AX62" s="32">
        <v>12.6</v>
      </c>
      <c r="AY62" s="31">
        <v>137</v>
      </c>
      <c r="AZ62" s="32">
        <v>3.1</v>
      </c>
      <c r="BA62" s="32"/>
      <c r="BB62" s="32">
        <v>0.03</v>
      </c>
      <c r="BC62" s="32"/>
      <c r="BD62" s="31">
        <v>187</v>
      </c>
      <c r="BE62" s="32">
        <v>4.2</v>
      </c>
      <c r="BF62" s="31">
        <v>5720000</v>
      </c>
      <c r="BG62" s="32">
        <v>1.95</v>
      </c>
    </row>
    <row r="63" spans="1:59" s="17" customFormat="1" ht="12" customHeight="1" thickBot="1" x14ac:dyDescent="0.3">
      <c r="A63" s="9">
        <v>8</v>
      </c>
      <c r="B63" s="10">
        <v>32</v>
      </c>
      <c r="C63" s="10" t="s">
        <v>86</v>
      </c>
      <c r="D63" s="10">
        <v>2</v>
      </c>
      <c r="E63" s="10" t="s">
        <v>74</v>
      </c>
      <c r="F63" s="10">
        <v>3</v>
      </c>
      <c r="G63" s="10" t="s">
        <v>92</v>
      </c>
      <c r="H63" s="10">
        <v>2</v>
      </c>
      <c r="I63" s="10">
        <v>1.65</v>
      </c>
      <c r="J63" s="10">
        <v>73</v>
      </c>
      <c r="K63" s="11">
        <v>26.813590449954088</v>
      </c>
      <c r="L63" s="10" t="s">
        <v>62</v>
      </c>
      <c r="M63" s="10">
        <v>1</v>
      </c>
      <c r="P63" s="12"/>
      <c r="Q63" s="13" t="s">
        <v>64</v>
      </c>
      <c r="R63" s="10">
        <v>3</v>
      </c>
      <c r="S63" s="10">
        <v>2</v>
      </c>
      <c r="X63" s="29" t="s">
        <v>226</v>
      </c>
      <c r="Y63" s="29" t="s">
        <v>227</v>
      </c>
      <c r="Z63" s="29" t="s">
        <v>228</v>
      </c>
      <c r="AA63" s="30">
        <v>92</v>
      </c>
      <c r="AB63" s="15">
        <v>120</v>
      </c>
      <c r="AC63" s="10">
        <v>80</v>
      </c>
      <c r="AD63" s="10">
        <v>96</v>
      </c>
      <c r="AE63" s="31">
        <v>20</v>
      </c>
      <c r="AF63" s="32" t="s">
        <v>69</v>
      </c>
      <c r="AG63" s="33">
        <v>0</v>
      </c>
      <c r="AH63" s="32">
        <v>9.4</v>
      </c>
      <c r="AI63" s="31">
        <v>13000</v>
      </c>
      <c r="AJ63" s="31">
        <v>301000</v>
      </c>
      <c r="AK63" s="32"/>
      <c r="AL63" s="31">
        <v>18</v>
      </c>
      <c r="AM63" s="32">
        <v>0.4</v>
      </c>
      <c r="AN63" s="32">
        <v>7.38</v>
      </c>
      <c r="AO63" s="31">
        <v>66</v>
      </c>
      <c r="AP63" s="31">
        <v>41</v>
      </c>
      <c r="AQ63" s="32">
        <v>24.3</v>
      </c>
      <c r="AR63" s="32">
        <v>-0.8</v>
      </c>
      <c r="AS63" s="32"/>
      <c r="AT63" s="32"/>
      <c r="AU63" s="31">
        <v>2106</v>
      </c>
      <c r="AV63" s="10">
        <v>0</v>
      </c>
      <c r="AW63" s="31">
        <v>26</v>
      </c>
      <c r="AX63" s="32">
        <v>14.2</v>
      </c>
      <c r="AY63" s="31">
        <v>138</v>
      </c>
      <c r="AZ63" s="32">
        <v>3.4</v>
      </c>
      <c r="BA63" s="32"/>
      <c r="BB63" s="32"/>
      <c r="BC63" s="31">
        <v>9568</v>
      </c>
      <c r="BD63" s="31">
        <v>0</v>
      </c>
      <c r="BE63" s="32"/>
      <c r="BF63" s="31">
        <v>3580000</v>
      </c>
      <c r="BG63" s="32"/>
    </row>
    <row r="64" spans="1:59" s="17" customFormat="1" ht="18" customHeight="1" thickBot="1" x14ac:dyDescent="0.3">
      <c r="A64" s="9">
        <v>12</v>
      </c>
      <c r="B64" s="10">
        <v>69</v>
      </c>
      <c r="C64" s="10" t="s">
        <v>86</v>
      </c>
      <c r="D64" s="10">
        <v>2</v>
      </c>
      <c r="E64" s="10" t="s">
        <v>81</v>
      </c>
      <c r="F64" s="10">
        <v>1</v>
      </c>
      <c r="G64" s="10" t="s">
        <v>61</v>
      </c>
      <c r="H64" s="10">
        <v>4</v>
      </c>
      <c r="I64" s="10">
        <v>1.8</v>
      </c>
      <c r="J64" s="10">
        <v>90</v>
      </c>
      <c r="K64" s="11">
        <v>27.777777777777775</v>
      </c>
      <c r="L64" s="10" t="s">
        <v>62</v>
      </c>
      <c r="M64" s="10">
        <v>1</v>
      </c>
      <c r="P64" s="13">
        <v>2</v>
      </c>
      <c r="Q64" s="13" t="s">
        <v>76</v>
      </c>
      <c r="R64" s="10">
        <v>4</v>
      </c>
      <c r="S64" s="10">
        <v>2</v>
      </c>
      <c r="T64" s="10" t="s">
        <v>229</v>
      </c>
      <c r="U64" s="10">
        <v>2</v>
      </c>
      <c r="X64" s="28" t="s">
        <v>230</v>
      </c>
      <c r="Y64" s="29" t="s">
        <v>231</v>
      </c>
      <c r="Z64" s="29" t="s">
        <v>232</v>
      </c>
      <c r="AA64" s="30">
        <v>89</v>
      </c>
      <c r="AB64" s="15">
        <v>124</v>
      </c>
      <c r="AC64" s="10">
        <v>70</v>
      </c>
      <c r="AD64" s="10">
        <v>98</v>
      </c>
      <c r="AE64" s="31">
        <v>16</v>
      </c>
      <c r="AF64" s="32" t="s">
        <v>119</v>
      </c>
      <c r="AG64" s="33">
        <v>1</v>
      </c>
      <c r="AH64" s="32">
        <v>13.6</v>
      </c>
      <c r="AI64" s="31">
        <v>17400</v>
      </c>
      <c r="AJ64" s="31">
        <v>162000</v>
      </c>
      <c r="AK64" s="32"/>
      <c r="AL64" s="31">
        <v>47</v>
      </c>
      <c r="AM64" s="31">
        <v>1</v>
      </c>
      <c r="AN64" s="32">
        <v>7.42</v>
      </c>
      <c r="AO64" s="31">
        <v>78</v>
      </c>
      <c r="AP64" s="31">
        <v>28</v>
      </c>
      <c r="AQ64" s="32">
        <v>18.2</v>
      </c>
      <c r="AR64" s="31">
        <v>-5</v>
      </c>
      <c r="AS64" s="31">
        <v>241</v>
      </c>
      <c r="AT64" s="32"/>
      <c r="AU64" s="31">
        <v>2262</v>
      </c>
      <c r="AV64" s="10">
        <v>0</v>
      </c>
      <c r="AW64" s="32">
        <v>1.8</v>
      </c>
      <c r="AX64" s="32">
        <v>14.2</v>
      </c>
      <c r="AY64" s="31">
        <v>140</v>
      </c>
      <c r="AZ64" s="32">
        <v>3.8</v>
      </c>
      <c r="BA64" s="32"/>
      <c r="BB64" s="31">
        <v>12</v>
      </c>
      <c r="BC64" s="32"/>
      <c r="BD64" s="31">
        <v>174</v>
      </c>
      <c r="BE64" s="32"/>
      <c r="BF64" s="31">
        <v>4280000</v>
      </c>
      <c r="BG64" s="32">
        <v>1.9</v>
      </c>
    </row>
    <row r="65" spans="1:59" s="17" customFormat="1" ht="18.75" customHeight="1" thickBot="1" x14ac:dyDescent="0.3">
      <c r="A65" s="9">
        <v>15</v>
      </c>
      <c r="B65" s="10">
        <v>81</v>
      </c>
      <c r="C65" s="10" t="s">
        <v>59</v>
      </c>
      <c r="D65" s="10">
        <v>1</v>
      </c>
      <c r="E65" s="10" t="s">
        <v>81</v>
      </c>
      <c r="F65" s="10">
        <v>1</v>
      </c>
      <c r="G65" s="10" t="s">
        <v>75</v>
      </c>
      <c r="H65" s="10">
        <v>3</v>
      </c>
      <c r="I65" s="10">
        <v>1.75</v>
      </c>
      <c r="J65" s="10">
        <v>70</v>
      </c>
      <c r="K65" s="11">
        <v>22.857142857142858</v>
      </c>
      <c r="L65" s="10" t="s">
        <v>62</v>
      </c>
      <c r="M65" s="10">
        <v>1</v>
      </c>
      <c r="N65" s="10">
        <v>2</v>
      </c>
      <c r="O65" s="10">
        <v>1</v>
      </c>
      <c r="P65" s="13">
        <v>2</v>
      </c>
      <c r="Q65" s="13" t="s">
        <v>76</v>
      </c>
      <c r="R65" s="10">
        <v>8</v>
      </c>
      <c r="S65" s="10">
        <v>2</v>
      </c>
      <c r="T65" s="10" t="s">
        <v>233</v>
      </c>
      <c r="U65" s="10">
        <v>2</v>
      </c>
      <c r="X65" s="28" t="s">
        <v>234</v>
      </c>
      <c r="Y65" s="29"/>
      <c r="Z65" s="29" t="s">
        <v>235</v>
      </c>
      <c r="AA65" s="30">
        <v>106</v>
      </c>
      <c r="AB65" s="15">
        <v>130</v>
      </c>
      <c r="AC65" s="10">
        <v>80</v>
      </c>
      <c r="AD65" s="10">
        <v>85</v>
      </c>
      <c r="AE65" s="31">
        <v>21</v>
      </c>
      <c r="AF65" s="32" t="s">
        <v>106</v>
      </c>
      <c r="AG65" s="33">
        <v>2</v>
      </c>
      <c r="AH65" s="32">
        <v>11.7</v>
      </c>
      <c r="AI65" s="31">
        <v>18000</v>
      </c>
      <c r="AJ65" s="31">
        <v>132000</v>
      </c>
      <c r="AK65" s="32"/>
      <c r="AL65" s="31">
        <v>208</v>
      </c>
      <c r="AM65" s="32">
        <v>3.8</v>
      </c>
      <c r="AN65" s="32">
        <v>7.34</v>
      </c>
      <c r="AO65" s="31">
        <v>104</v>
      </c>
      <c r="AP65" s="31">
        <v>34</v>
      </c>
      <c r="AQ65" s="32">
        <v>18.3</v>
      </c>
      <c r="AR65" s="32">
        <v>-6.6</v>
      </c>
      <c r="AS65" s="32"/>
      <c r="AT65" s="32"/>
      <c r="AU65" s="31">
        <v>540</v>
      </c>
      <c r="AV65" s="10">
        <v>0</v>
      </c>
      <c r="AW65" s="31">
        <v>17</v>
      </c>
      <c r="AX65" s="32"/>
      <c r="AY65" s="31">
        <v>159</v>
      </c>
      <c r="AZ65" s="31">
        <v>5</v>
      </c>
      <c r="BA65" s="32"/>
      <c r="BB65" s="32"/>
      <c r="BC65" s="32"/>
      <c r="BD65" s="31">
        <v>180</v>
      </c>
      <c r="BE65" s="32"/>
      <c r="BF65" s="31">
        <v>3520000</v>
      </c>
      <c r="BG65" s="32"/>
    </row>
    <row r="66" spans="1:59" s="17" customFormat="1" ht="15.75" customHeight="1" thickBot="1" x14ac:dyDescent="0.3">
      <c r="A66" s="9">
        <v>19</v>
      </c>
      <c r="B66" s="10">
        <v>77</v>
      </c>
      <c r="C66" s="10" t="s">
        <v>59</v>
      </c>
      <c r="D66" s="10">
        <v>1</v>
      </c>
      <c r="E66" s="10" t="s">
        <v>60</v>
      </c>
      <c r="F66" s="10">
        <v>2</v>
      </c>
      <c r="G66" s="10" t="s">
        <v>61</v>
      </c>
      <c r="H66" s="10">
        <v>4</v>
      </c>
      <c r="I66" s="10">
        <v>1.8</v>
      </c>
      <c r="J66" s="10">
        <v>90</v>
      </c>
      <c r="K66" s="11">
        <v>27.777777777777775</v>
      </c>
      <c r="L66" s="10" t="s">
        <v>62</v>
      </c>
      <c r="M66" s="10">
        <v>1</v>
      </c>
      <c r="N66" s="10">
        <v>2</v>
      </c>
      <c r="O66" s="10">
        <v>1</v>
      </c>
      <c r="P66" s="13">
        <v>3</v>
      </c>
      <c r="Q66" s="13" t="s">
        <v>76</v>
      </c>
      <c r="R66" s="10">
        <v>12</v>
      </c>
      <c r="S66" s="10">
        <v>2</v>
      </c>
      <c r="T66" s="10" t="s">
        <v>236</v>
      </c>
      <c r="U66" s="10">
        <v>2</v>
      </c>
      <c r="X66" s="29" t="s">
        <v>237</v>
      </c>
      <c r="Y66" s="29" t="s">
        <v>238</v>
      </c>
      <c r="Z66" s="29" t="s">
        <v>239</v>
      </c>
      <c r="AA66" s="30">
        <v>93</v>
      </c>
      <c r="AB66" s="15">
        <v>110</v>
      </c>
      <c r="AC66" s="10">
        <v>60</v>
      </c>
      <c r="AD66" s="10">
        <v>92</v>
      </c>
      <c r="AE66" s="31">
        <v>15</v>
      </c>
      <c r="AF66" s="32" t="s">
        <v>80</v>
      </c>
      <c r="AG66" s="33">
        <v>4</v>
      </c>
      <c r="AH66" s="32">
        <v>16.5</v>
      </c>
      <c r="AI66" s="31">
        <v>16700</v>
      </c>
      <c r="AJ66" s="31">
        <v>127000</v>
      </c>
      <c r="AK66" s="32"/>
      <c r="AL66" s="31">
        <v>85</v>
      </c>
      <c r="AM66" s="32">
        <v>1.3</v>
      </c>
      <c r="AN66" s="32">
        <v>7.46</v>
      </c>
      <c r="AO66" s="31">
        <v>73</v>
      </c>
      <c r="AP66" s="31">
        <v>47</v>
      </c>
      <c r="AQ66" s="32">
        <v>33.4</v>
      </c>
      <c r="AR66" s="31">
        <v>8</v>
      </c>
      <c r="AS66" s="32"/>
      <c r="AT66" s="32"/>
      <c r="AU66" s="31">
        <v>2004</v>
      </c>
      <c r="AV66" s="10">
        <v>0</v>
      </c>
      <c r="AW66" s="32">
        <v>0.9</v>
      </c>
      <c r="AX66" s="32">
        <v>12.4</v>
      </c>
      <c r="AY66" s="31">
        <v>138</v>
      </c>
      <c r="AZ66" s="32">
        <v>3.5</v>
      </c>
      <c r="BA66" s="32"/>
      <c r="BB66" s="32">
        <v>0.02</v>
      </c>
      <c r="BC66" s="32"/>
      <c r="BD66" s="31">
        <v>334</v>
      </c>
      <c r="BE66" s="32"/>
      <c r="BF66" s="31">
        <v>5280000</v>
      </c>
      <c r="BG66" s="32"/>
    </row>
    <row r="67" spans="1:59" s="17" customFormat="1" ht="16.5" customHeight="1" thickBot="1" x14ac:dyDescent="0.3">
      <c r="A67" s="9">
        <v>18</v>
      </c>
      <c r="B67" s="10">
        <v>32</v>
      </c>
      <c r="C67" s="10" t="s">
        <v>86</v>
      </c>
      <c r="D67" s="10">
        <v>2</v>
      </c>
      <c r="E67" s="10" t="s">
        <v>81</v>
      </c>
      <c r="F67" s="10">
        <v>1</v>
      </c>
      <c r="G67" s="10" t="s">
        <v>70</v>
      </c>
      <c r="H67" s="10">
        <v>1</v>
      </c>
      <c r="I67" s="10">
        <v>1.52</v>
      </c>
      <c r="J67" s="10">
        <v>40</v>
      </c>
      <c r="K67" s="11">
        <v>17.313019390581719</v>
      </c>
      <c r="L67" s="10" t="s">
        <v>220</v>
      </c>
      <c r="M67" s="10">
        <v>2</v>
      </c>
      <c r="N67" s="10">
        <v>3</v>
      </c>
      <c r="O67" s="10">
        <v>1</v>
      </c>
      <c r="P67" s="13">
        <v>2</v>
      </c>
      <c r="Q67" s="13" t="s">
        <v>76</v>
      </c>
      <c r="R67" s="10">
        <v>7</v>
      </c>
      <c r="S67" s="10">
        <v>2</v>
      </c>
      <c r="X67" s="29" t="s">
        <v>240</v>
      </c>
      <c r="Y67" s="29" t="s">
        <v>241</v>
      </c>
      <c r="Z67" s="29" t="s">
        <v>95</v>
      </c>
      <c r="AA67" s="30">
        <v>96</v>
      </c>
      <c r="AB67" s="15">
        <v>98</v>
      </c>
      <c r="AC67" s="10">
        <v>67</v>
      </c>
      <c r="AD67" s="10">
        <v>94</v>
      </c>
      <c r="AE67" s="31">
        <v>18</v>
      </c>
      <c r="AF67" s="32" t="s">
        <v>85</v>
      </c>
      <c r="AG67" s="33">
        <v>3</v>
      </c>
      <c r="AH67" s="32">
        <v>11.9</v>
      </c>
      <c r="AI67" s="31">
        <v>10900</v>
      </c>
      <c r="AJ67" s="31">
        <v>305000</v>
      </c>
      <c r="AK67" s="32"/>
      <c r="AL67" s="31">
        <v>16</v>
      </c>
      <c r="AM67" s="32">
        <v>0.3</v>
      </c>
      <c r="AN67" s="32">
        <v>7.48</v>
      </c>
      <c r="AO67" s="31">
        <v>72</v>
      </c>
      <c r="AP67" s="31">
        <v>35</v>
      </c>
      <c r="AQ67" s="32">
        <v>26.1</v>
      </c>
      <c r="AR67" s="32">
        <v>2.7</v>
      </c>
      <c r="AS67" s="32"/>
      <c r="AT67" s="32"/>
      <c r="AU67" s="31">
        <v>970</v>
      </c>
      <c r="AV67" s="10">
        <v>10</v>
      </c>
      <c r="AW67" s="32">
        <v>8.6</v>
      </c>
      <c r="AX67" s="32">
        <v>14.5</v>
      </c>
      <c r="AY67" s="31">
        <v>136</v>
      </c>
      <c r="AZ67" s="32">
        <v>3.9</v>
      </c>
      <c r="BA67" s="32"/>
      <c r="BB67" s="32"/>
      <c r="BC67" s="31">
        <v>8764</v>
      </c>
      <c r="BD67" s="31">
        <v>218</v>
      </c>
      <c r="BE67" s="32">
        <v>1.3</v>
      </c>
      <c r="BF67" s="31">
        <v>4280000</v>
      </c>
      <c r="BG67" s="32"/>
    </row>
    <row r="68" spans="1:59" s="17" customFormat="1" ht="13.5" customHeight="1" thickBot="1" x14ac:dyDescent="0.3">
      <c r="A68" s="9">
        <v>20</v>
      </c>
      <c r="B68" s="10">
        <v>65</v>
      </c>
      <c r="C68" s="10" t="s">
        <v>86</v>
      </c>
      <c r="D68" s="10">
        <v>2</v>
      </c>
      <c r="E68" s="10" t="s">
        <v>81</v>
      </c>
      <c r="F68" s="10">
        <v>1</v>
      </c>
      <c r="G68" s="10" t="s">
        <v>92</v>
      </c>
      <c r="H68" s="10">
        <v>2</v>
      </c>
      <c r="I68" s="10">
        <v>1.5</v>
      </c>
      <c r="J68" s="10">
        <v>60</v>
      </c>
      <c r="K68" s="11">
        <v>26.666666666666668</v>
      </c>
      <c r="L68" s="10" t="s">
        <v>62</v>
      </c>
      <c r="M68" s="10">
        <v>1</v>
      </c>
      <c r="N68" s="10">
        <v>2</v>
      </c>
      <c r="O68" s="10">
        <v>1</v>
      </c>
      <c r="P68" s="12"/>
      <c r="Q68" s="13" t="s">
        <v>64</v>
      </c>
      <c r="R68" s="10">
        <v>5</v>
      </c>
      <c r="S68" s="10">
        <v>2</v>
      </c>
      <c r="T68" s="10" t="s">
        <v>242</v>
      </c>
      <c r="U68" s="10">
        <v>2</v>
      </c>
      <c r="X68" s="29" t="s">
        <v>243</v>
      </c>
      <c r="Y68" s="28" t="s">
        <v>244</v>
      </c>
      <c r="Z68" s="29"/>
      <c r="AA68" s="30">
        <v>107</v>
      </c>
      <c r="AB68" s="15">
        <v>114</v>
      </c>
      <c r="AC68" s="10">
        <v>90</v>
      </c>
      <c r="AD68" s="10">
        <v>96</v>
      </c>
      <c r="AE68" s="31">
        <v>22</v>
      </c>
      <c r="AF68" s="32" t="s">
        <v>85</v>
      </c>
      <c r="AG68" s="33">
        <v>3</v>
      </c>
      <c r="AH68" s="32">
        <v>12.7</v>
      </c>
      <c r="AI68" s="31" t="s">
        <v>245</v>
      </c>
      <c r="AJ68" s="31">
        <v>251000</v>
      </c>
      <c r="AK68" s="32"/>
      <c r="AL68" s="31">
        <v>34</v>
      </c>
      <c r="AM68" s="32">
        <v>0.4</v>
      </c>
      <c r="AN68" s="32">
        <v>7.39</v>
      </c>
      <c r="AO68" s="31">
        <v>36</v>
      </c>
      <c r="AP68" s="31">
        <v>82</v>
      </c>
      <c r="AQ68" s="32">
        <v>49.6</v>
      </c>
      <c r="AR68" s="32">
        <v>19.8</v>
      </c>
      <c r="AS68" s="32"/>
      <c r="AT68" s="32"/>
      <c r="AU68" s="31">
        <v>1425</v>
      </c>
      <c r="AV68" s="10">
        <v>0</v>
      </c>
      <c r="AW68" s="32">
        <v>0.8</v>
      </c>
      <c r="AX68" s="32"/>
      <c r="AY68" s="31">
        <v>139</v>
      </c>
      <c r="AZ68" s="32">
        <v>3.3</v>
      </c>
      <c r="BA68" s="32"/>
      <c r="BB68" s="32"/>
      <c r="BC68" s="31" t="s">
        <v>246</v>
      </c>
      <c r="BD68" s="31">
        <v>182</v>
      </c>
      <c r="BE68" s="32">
        <v>2.8</v>
      </c>
      <c r="BF68" s="31">
        <v>4130000</v>
      </c>
      <c r="BG68" s="32"/>
    </row>
    <row r="69" spans="1:59" s="17" customFormat="1" ht="17.25" customHeight="1" thickBot="1" x14ac:dyDescent="0.3">
      <c r="A69" s="9">
        <v>21</v>
      </c>
      <c r="B69" s="10">
        <v>65</v>
      </c>
      <c r="C69" s="10" t="s">
        <v>86</v>
      </c>
      <c r="D69" s="10">
        <v>2</v>
      </c>
      <c r="E69" s="10" t="s">
        <v>74</v>
      </c>
      <c r="F69" s="10">
        <v>3</v>
      </c>
      <c r="G69" s="10" t="s">
        <v>61</v>
      </c>
      <c r="H69" s="10">
        <v>4</v>
      </c>
      <c r="I69" s="10">
        <v>1.7</v>
      </c>
      <c r="J69" s="10">
        <v>74</v>
      </c>
      <c r="K69" s="11">
        <v>25.605536332179934</v>
      </c>
      <c r="L69" s="10" t="s">
        <v>62</v>
      </c>
      <c r="M69" s="10">
        <v>1</v>
      </c>
      <c r="P69" s="13">
        <v>3</v>
      </c>
      <c r="Q69" s="13" t="s">
        <v>76</v>
      </c>
      <c r="R69" s="10">
        <v>3</v>
      </c>
      <c r="S69" s="10">
        <v>2</v>
      </c>
      <c r="X69" s="28" t="s">
        <v>176</v>
      </c>
      <c r="Y69" s="29" t="s">
        <v>247</v>
      </c>
      <c r="Z69" s="29" t="s">
        <v>95</v>
      </c>
      <c r="AA69" s="30">
        <v>108</v>
      </c>
      <c r="AB69" s="15">
        <v>180</v>
      </c>
      <c r="AC69" s="10">
        <v>70</v>
      </c>
      <c r="AD69" s="10">
        <v>96</v>
      </c>
      <c r="AE69" s="31">
        <v>18</v>
      </c>
      <c r="AF69" s="32" t="s">
        <v>119</v>
      </c>
      <c r="AG69" s="33">
        <v>1</v>
      </c>
      <c r="AH69" s="32">
        <v>10.4</v>
      </c>
      <c r="AI69" s="31">
        <v>10400</v>
      </c>
      <c r="AJ69" s="31">
        <v>211000</v>
      </c>
      <c r="AK69" s="32"/>
      <c r="AL69" s="31">
        <v>72</v>
      </c>
      <c r="AM69" s="32">
        <v>1.1000000000000001</v>
      </c>
      <c r="AN69" s="32">
        <v>7.42</v>
      </c>
      <c r="AO69" s="31">
        <v>77</v>
      </c>
      <c r="AP69" s="31">
        <v>40</v>
      </c>
      <c r="AQ69" s="32">
        <v>25.9</v>
      </c>
      <c r="AR69" s="32">
        <v>1.3</v>
      </c>
      <c r="AS69" s="32"/>
      <c r="AT69" s="32"/>
      <c r="AU69" s="31">
        <v>2434</v>
      </c>
      <c r="AV69" s="10">
        <v>0</v>
      </c>
      <c r="AW69" s="32">
        <v>2.9</v>
      </c>
      <c r="AX69" s="32"/>
      <c r="AY69" s="31">
        <v>136</v>
      </c>
      <c r="AZ69" s="32">
        <v>3.6</v>
      </c>
      <c r="BA69" s="32"/>
      <c r="BB69" s="32"/>
      <c r="BC69" s="31">
        <v>7010</v>
      </c>
      <c r="BD69" s="31">
        <v>291</v>
      </c>
      <c r="BE69" s="32"/>
      <c r="BF69" s="31">
        <v>3560000</v>
      </c>
      <c r="BG69" s="32"/>
    </row>
    <row r="70" spans="1:59" s="17" customFormat="1" ht="21" customHeight="1" thickBot="1" x14ac:dyDescent="0.3">
      <c r="A70" s="9">
        <v>22</v>
      </c>
      <c r="B70" s="10">
        <v>91</v>
      </c>
      <c r="C70" s="10" t="s">
        <v>86</v>
      </c>
      <c r="D70" s="10">
        <v>2</v>
      </c>
      <c r="E70" s="10" t="s">
        <v>81</v>
      </c>
      <c r="F70" s="10">
        <v>1</v>
      </c>
      <c r="G70" s="10" t="s">
        <v>61</v>
      </c>
      <c r="H70" s="10">
        <v>4</v>
      </c>
      <c r="I70" s="10">
        <v>1.65</v>
      </c>
      <c r="J70" s="10">
        <v>60</v>
      </c>
      <c r="K70" s="11">
        <v>22.03856749311295</v>
      </c>
      <c r="L70" s="10" t="s">
        <v>62</v>
      </c>
      <c r="M70" s="10">
        <v>1</v>
      </c>
      <c r="N70" s="10">
        <v>3</v>
      </c>
      <c r="O70" s="10">
        <v>1</v>
      </c>
      <c r="P70" s="12"/>
      <c r="Q70" s="13" t="s">
        <v>64</v>
      </c>
      <c r="R70" s="10">
        <v>4</v>
      </c>
      <c r="S70" s="10">
        <v>2</v>
      </c>
      <c r="T70" s="10" t="s">
        <v>248</v>
      </c>
      <c r="U70" s="10">
        <v>2</v>
      </c>
      <c r="X70" s="28" t="s">
        <v>249</v>
      </c>
      <c r="Y70" s="29" t="s">
        <v>250</v>
      </c>
      <c r="Z70" s="29" t="s">
        <v>95</v>
      </c>
      <c r="AA70" s="30">
        <v>85</v>
      </c>
      <c r="AB70" s="15">
        <v>111</v>
      </c>
      <c r="AC70" s="10">
        <v>60</v>
      </c>
      <c r="AD70" s="10">
        <v>99</v>
      </c>
      <c r="AE70" s="31">
        <v>27</v>
      </c>
      <c r="AF70" s="32" t="s">
        <v>85</v>
      </c>
      <c r="AG70" s="33">
        <v>3</v>
      </c>
      <c r="AH70" s="32">
        <v>12.9</v>
      </c>
      <c r="AI70" s="31">
        <v>3900</v>
      </c>
      <c r="AJ70" s="31">
        <v>163000</v>
      </c>
      <c r="AK70" s="32"/>
      <c r="AL70" s="31">
        <v>46</v>
      </c>
      <c r="AM70" s="32">
        <v>0.6</v>
      </c>
      <c r="AN70" s="32">
        <v>7.39</v>
      </c>
      <c r="AO70" s="31">
        <v>108</v>
      </c>
      <c r="AP70" s="31">
        <v>67</v>
      </c>
      <c r="AQ70" s="32">
        <v>40.6</v>
      </c>
      <c r="AR70" s="32">
        <v>12.6</v>
      </c>
      <c r="AS70" s="32"/>
      <c r="AT70" s="32"/>
      <c r="AU70" s="31">
        <v>1057</v>
      </c>
      <c r="AV70" s="10">
        <v>0</v>
      </c>
      <c r="AW70" s="32">
        <v>0.7</v>
      </c>
      <c r="AX70" s="32"/>
      <c r="AY70" s="31">
        <v>136</v>
      </c>
      <c r="AZ70" s="32">
        <v>0.7</v>
      </c>
      <c r="BA70" s="32"/>
      <c r="BB70" s="31">
        <v>12</v>
      </c>
      <c r="BC70" s="31">
        <v>2098</v>
      </c>
      <c r="BD70" s="31">
        <v>203</v>
      </c>
      <c r="BE70" s="32">
        <v>1.3</v>
      </c>
      <c r="BF70" s="31" t="s">
        <v>251</v>
      </c>
      <c r="BG70" s="32"/>
    </row>
    <row r="71" spans="1:59" s="17" customFormat="1" ht="20.25" customHeight="1" thickBot="1" x14ac:dyDescent="0.3">
      <c r="A71" s="9">
        <v>24</v>
      </c>
      <c r="B71" s="10">
        <v>55</v>
      </c>
      <c r="C71" s="10" t="s">
        <v>59</v>
      </c>
      <c r="D71" s="10">
        <v>1</v>
      </c>
      <c r="E71" s="10" t="s">
        <v>81</v>
      </c>
      <c r="F71" s="10">
        <v>1</v>
      </c>
      <c r="G71" s="10" t="s">
        <v>70</v>
      </c>
      <c r="H71" s="10">
        <v>1</v>
      </c>
      <c r="I71" s="10">
        <v>1.82</v>
      </c>
      <c r="J71" s="10">
        <v>66</v>
      </c>
      <c r="K71" s="11">
        <v>19.925129815239703</v>
      </c>
      <c r="L71" s="10" t="s">
        <v>62</v>
      </c>
      <c r="M71" s="10">
        <v>1</v>
      </c>
      <c r="P71" s="12"/>
      <c r="Q71" s="13" t="s">
        <v>64</v>
      </c>
      <c r="R71" s="10">
        <v>3</v>
      </c>
      <c r="S71" s="10">
        <v>2</v>
      </c>
      <c r="X71" s="29" t="s">
        <v>252</v>
      </c>
      <c r="Y71" s="29"/>
      <c r="Z71" s="29" t="s">
        <v>253</v>
      </c>
      <c r="AA71" s="30">
        <v>98</v>
      </c>
      <c r="AB71" s="15">
        <v>127</v>
      </c>
      <c r="AC71" s="10">
        <v>80</v>
      </c>
      <c r="AD71" s="10">
        <v>97</v>
      </c>
      <c r="AE71" s="31">
        <v>18</v>
      </c>
      <c r="AF71" s="32" t="s">
        <v>69</v>
      </c>
      <c r="AG71" s="33">
        <v>0</v>
      </c>
      <c r="AH71" s="32">
        <v>13.2</v>
      </c>
      <c r="AI71" s="31">
        <v>12200</v>
      </c>
      <c r="AJ71" s="31">
        <v>268000</v>
      </c>
      <c r="AK71" s="32"/>
      <c r="AL71" s="31">
        <v>40</v>
      </c>
      <c r="AM71" s="32">
        <v>0.7</v>
      </c>
      <c r="AN71" s="32">
        <v>7.45</v>
      </c>
      <c r="AO71" s="31">
        <v>82</v>
      </c>
      <c r="AP71" s="31">
        <v>34</v>
      </c>
      <c r="AQ71" s="32">
        <v>23.6</v>
      </c>
      <c r="AR71" s="32">
        <v>0.1</v>
      </c>
      <c r="AS71" s="32"/>
      <c r="AT71" s="32"/>
      <c r="AU71" s="31">
        <v>976</v>
      </c>
      <c r="AV71" s="10">
        <v>0</v>
      </c>
      <c r="AW71" s="32">
        <v>4.3</v>
      </c>
      <c r="AX71" s="32">
        <v>14.8</v>
      </c>
      <c r="AY71" s="31">
        <v>132</v>
      </c>
      <c r="AZ71" s="32">
        <v>3.6</v>
      </c>
      <c r="BA71" s="32"/>
      <c r="BB71" s="32"/>
      <c r="BC71" s="31">
        <v>10626</v>
      </c>
      <c r="BD71" s="31">
        <v>12</v>
      </c>
      <c r="BE71" s="31">
        <v>1</v>
      </c>
      <c r="BF71" s="31">
        <v>4290000</v>
      </c>
      <c r="BG71" s="32"/>
    </row>
    <row r="72" spans="1:59" s="17" customFormat="1" ht="15" customHeight="1" thickBot="1" x14ac:dyDescent="0.3">
      <c r="A72" s="9">
        <v>25</v>
      </c>
      <c r="B72" s="10">
        <v>46</v>
      </c>
      <c r="C72" s="10" t="s">
        <v>59</v>
      </c>
      <c r="D72" s="10">
        <v>1</v>
      </c>
      <c r="E72" s="10" t="s">
        <v>81</v>
      </c>
      <c r="F72" s="10">
        <v>1</v>
      </c>
      <c r="G72" s="10" t="s">
        <v>92</v>
      </c>
      <c r="H72" s="10">
        <v>2</v>
      </c>
      <c r="I72" s="10">
        <v>1.75</v>
      </c>
      <c r="J72" s="10">
        <v>100</v>
      </c>
      <c r="K72" s="11">
        <v>32.653061224489797</v>
      </c>
      <c r="L72" s="10" t="s">
        <v>62</v>
      </c>
      <c r="M72" s="10">
        <v>1</v>
      </c>
      <c r="P72" s="12"/>
      <c r="Q72" s="13" t="s">
        <v>64</v>
      </c>
      <c r="R72" s="10">
        <v>4</v>
      </c>
      <c r="S72" s="10">
        <v>2</v>
      </c>
      <c r="V72" s="10" t="s">
        <v>254</v>
      </c>
      <c r="W72" s="10">
        <v>1</v>
      </c>
      <c r="X72" s="29" t="s">
        <v>159</v>
      </c>
      <c r="Y72" s="29" t="s">
        <v>124</v>
      </c>
      <c r="Z72" s="28" t="s">
        <v>90</v>
      </c>
      <c r="AA72" s="34"/>
      <c r="AB72" s="23"/>
      <c r="AE72" s="32"/>
      <c r="AF72" s="32" t="s">
        <v>69</v>
      </c>
      <c r="AG72" s="33">
        <v>0</v>
      </c>
      <c r="AH72" s="32">
        <v>11.5</v>
      </c>
      <c r="AI72" s="31" t="s">
        <v>255</v>
      </c>
      <c r="AJ72" s="31">
        <v>354000</v>
      </c>
      <c r="AK72" s="32"/>
      <c r="AL72" s="31">
        <v>29</v>
      </c>
      <c r="AM72" s="32">
        <v>0.9</v>
      </c>
      <c r="AN72" s="32">
        <v>7.34</v>
      </c>
      <c r="AO72" s="31">
        <v>91</v>
      </c>
      <c r="AP72" s="31">
        <v>37</v>
      </c>
      <c r="AQ72" s="31">
        <v>20</v>
      </c>
      <c r="AR72" s="32">
        <v>-5.2</v>
      </c>
      <c r="AS72" s="32"/>
      <c r="AT72" s="32"/>
      <c r="AU72" s="31">
        <v>780</v>
      </c>
      <c r="AV72" s="10">
        <v>0</v>
      </c>
      <c r="AW72" s="32">
        <v>5.9</v>
      </c>
      <c r="AX72" s="32"/>
      <c r="AY72" s="31">
        <v>145</v>
      </c>
      <c r="AZ72" s="32">
        <v>3.9</v>
      </c>
      <c r="BA72" s="32"/>
      <c r="BB72" s="32"/>
      <c r="BC72" s="32"/>
      <c r="BD72" s="31">
        <v>130</v>
      </c>
      <c r="BE72" s="32"/>
      <c r="BF72" s="31">
        <v>3810000</v>
      </c>
      <c r="BG72" s="32">
        <v>1.97</v>
      </c>
    </row>
    <row r="73" spans="1:59" s="17" customFormat="1" ht="17.25" customHeight="1" thickBot="1" x14ac:dyDescent="0.3">
      <c r="A73" s="9">
        <v>27</v>
      </c>
      <c r="B73" s="10">
        <v>81</v>
      </c>
      <c r="C73" s="10" t="s">
        <v>86</v>
      </c>
      <c r="D73" s="10">
        <v>2</v>
      </c>
      <c r="E73" s="10" t="s">
        <v>81</v>
      </c>
      <c r="F73" s="10">
        <v>1</v>
      </c>
      <c r="G73" s="10" t="s">
        <v>70</v>
      </c>
      <c r="H73" s="10">
        <v>1</v>
      </c>
      <c r="I73" s="10">
        <v>1.5</v>
      </c>
      <c r="J73" s="10">
        <v>40</v>
      </c>
      <c r="K73" s="11">
        <v>17.777777777777779</v>
      </c>
      <c r="L73" s="10" t="s">
        <v>62</v>
      </c>
      <c r="M73" s="10">
        <v>1</v>
      </c>
      <c r="P73" s="12"/>
      <c r="Q73" s="13" t="s">
        <v>64</v>
      </c>
      <c r="R73" s="10">
        <v>4</v>
      </c>
      <c r="S73" s="10">
        <v>2</v>
      </c>
      <c r="X73" s="29" t="s">
        <v>256</v>
      </c>
      <c r="Y73" s="29" t="s">
        <v>257</v>
      </c>
      <c r="Z73" s="29" t="s">
        <v>258</v>
      </c>
      <c r="AA73" s="30">
        <v>94</v>
      </c>
      <c r="AB73" s="15">
        <v>69</v>
      </c>
      <c r="AC73" s="22">
        <v>52</v>
      </c>
      <c r="AD73" s="10">
        <v>92</v>
      </c>
      <c r="AE73" s="32"/>
      <c r="AF73" s="32" t="s">
        <v>119</v>
      </c>
      <c r="AG73" s="33">
        <v>1</v>
      </c>
      <c r="AH73" s="32">
        <v>16.100000000000001</v>
      </c>
      <c r="AI73" s="31" t="s">
        <v>259</v>
      </c>
      <c r="AJ73" s="31">
        <v>160000</v>
      </c>
      <c r="AK73" s="32"/>
      <c r="AL73" s="31">
        <v>92</v>
      </c>
      <c r="AM73" s="32">
        <v>0.9</v>
      </c>
      <c r="AN73" s="32"/>
      <c r="AO73" s="32"/>
      <c r="AP73" s="32"/>
      <c r="AQ73" s="32"/>
      <c r="AR73" s="32"/>
      <c r="AS73" s="32"/>
      <c r="AT73" s="32"/>
      <c r="AU73" s="31" t="s">
        <v>260</v>
      </c>
      <c r="AV73" s="10">
        <v>0</v>
      </c>
      <c r="AW73" s="32">
        <v>0.5</v>
      </c>
      <c r="AX73" s="32"/>
      <c r="AY73" s="31">
        <v>153</v>
      </c>
      <c r="AZ73" s="32">
        <v>3.5</v>
      </c>
      <c r="BA73" s="32"/>
      <c r="BB73" s="32"/>
      <c r="BC73" s="31" t="s">
        <v>261</v>
      </c>
      <c r="BD73" s="31">
        <v>10</v>
      </c>
      <c r="BE73" s="32"/>
      <c r="BF73" s="31">
        <v>5060000</v>
      </c>
      <c r="BG73" s="32"/>
    </row>
    <row r="74" spans="1:59" s="17" customFormat="1" ht="16.5" customHeight="1" thickBot="1" x14ac:dyDescent="0.3">
      <c r="A74" s="9">
        <v>28</v>
      </c>
      <c r="B74" s="10">
        <v>83</v>
      </c>
      <c r="C74" s="10" t="s">
        <v>59</v>
      </c>
      <c r="D74" s="10">
        <v>1</v>
      </c>
      <c r="E74" s="10" t="s">
        <v>60</v>
      </c>
      <c r="F74" s="10">
        <v>2</v>
      </c>
      <c r="G74" s="10" t="s">
        <v>70</v>
      </c>
      <c r="H74" s="10">
        <v>1</v>
      </c>
      <c r="I74" s="10">
        <v>1.8</v>
      </c>
      <c r="J74" s="10">
        <v>73</v>
      </c>
      <c r="K74" s="11">
        <v>22.530864197530864</v>
      </c>
      <c r="L74" s="10" t="s">
        <v>62</v>
      </c>
      <c r="M74" s="10">
        <v>1</v>
      </c>
      <c r="P74" s="12"/>
      <c r="Q74" s="13" t="s">
        <v>64</v>
      </c>
      <c r="R74" s="10">
        <v>8</v>
      </c>
      <c r="S74" s="10">
        <v>2</v>
      </c>
      <c r="T74" s="10" t="s">
        <v>262</v>
      </c>
      <c r="U74" s="10">
        <v>2</v>
      </c>
      <c r="V74" s="10" t="s">
        <v>263</v>
      </c>
      <c r="W74" s="10">
        <v>1</v>
      </c>
      <c r="X74" s="29" t="s">
        <v>159</v>
      </c>
      <c r="Y74" s="29" t="s">
        <v>264</v>
      </c>
      <c r="Z74" s="29" t="s">
        <v>265</v>
      </c>
      <c r="AA74" s="30">
        <v>82</v>
      </c>
      <c r="AB74" s="15">
        <v>130</v>
      </c>
      <c r="AC74" s="10">
        <v>80</v>
      </c>
      <c r="AD74" s="10">
        <v>90</v>
      </c>
      <c r="AE74" s="31">
        <v>18</v>
      </c>
      <c r="AF74" s="32" t="s">
        <v>69</v>
      </c>
      <c r="AG74" s="33">
        <v>0</v>
      </c>
      <c r="AH74" s="32">
        <v>12.6</v>
      </c>
      <c r="AI74" s="31" t="s">
        <v>266</v>
      </c>
      <c r="AJ74" s="31">
        <v>132000</v>
      </c>
      <c r="AK74" s="32"/>
      <c r="AL74" s="31">
        <v>35</v>
      </c>
      <c r="AM74" s="32">
        <v>0.7</v>
      </c>
      <c r="AN74" s="32">
        <v>7.47</v>
      </c>
      <c r="AO74" s="31">
        <v>52</v>
      </c>
      <c r="AP74" s="31">
        <v>39</v>
      </c>
      <c r="AQ74" s="32">
        <v>28.4</v>
      </c>
      <c r="AR74" s="32">
        <v>4.4000000000000004</v>
      </c>
      <c r="AS74" s="32"/>
      <c r="AT74" s="32"/>
      <c r="AU74" s="31">
        <v>423</v>
      </c>
      <c r="AV74" s="10">
        <v>0</v>
      </c>
      <c r="AW74" s="32">
        <v>27.2</v>
      </c>
      <c r="AX74" s="32"/>
      <c r="AY74" s="31">
        <v>131</v>
      </c>
      <c r="AZ74" s="32">
        <v>3.6</v>
      </c>
      <c r="BA74" s="32"/>
      <c r="BB74" s="31">
        <v>12</v>
      </c>
      <c r="BC74" s="31" t="s">
        <v>267</v>
      </c>
      <c r="BD74" s="31">
        <v>144</v>
      </c>
      <c r="BE74" s="32"/>
      <c r="BF74" s="31">
        <v>4080000</v>
      </c>
      <c r="BG74" s="32">
        <v>0.88</v>
      </c>
    </row>
    <row r="75" spans="1:59" s="17" customFormat="1" ht="16.5" customHeight="1" thickBot="1" x14ac:dyDescent="0.3">
      <c r="A75" s="9">
        <v>30</v>
      </c>
      <c r="B75" s="10">
        <v>59</v>
      </c>
      <c r="C75" s="10" t="s">
        <v>59</v>
      </c>
      <c r="D75" s="10">
        <v>1</v>
      </c>
      <c r="E75" s="10" t="s">
        <v>81</v>
      </c>
      <c r="F75" s="10">
        <v>1</v>
      </c>
      <c r="G75" s="10" t="s">
        <v>131</v>
      </c>
      <c r="H75" s="10">
        <v>5</v>
      </c>
      <c r="I75" s="10">
        <v>1.65</v>
      </c>
      <c r="J75" s="10">
        <v>58</v>
      </c>
      <c r="K75" s="11">
        <v>21.30394857667585</v>
      </c>
      <c r="L75" s="10" t="s">
        <v>62</v>
      </c>
      <c r="M75" s="10">
        <v>1</v>
      </c>
      <c r="P75" s="12"/>
      <c r="Q75" s="12"/>
      <c r="R75" s="10">
        <v>5</v>
      </c>
      <c r="S75" s="10">
        <v>2</v>
      </c>
      <c r="T75" s="10" t="s">
        <v>268</v>
      </c>
      <c r="U75" s="10">
        <v>2</v>
      </c>
      <c r="X75" s="28" t="s">
        <v>269</v>
      </c>
      <c r="Y75" s="29"/>
      <c r="Z75" s="29" t="s">
        <v>270</v>
      </c>
      <c r="AA75" s="30">
        <v>69</v>
      </c>
      <c r="AB75" s="21">
        <v>170</v>
      </c>
      <c r="AC75" s="10">
        <v>100</v>
      </c>
      <c r="AD75" s="10">
        <v>95</v>
      </c>
      <c r="AE75" s="31">
        <v>20</v>
      </c>
      <c r="AF75" s="32"/>
      <c r="AG75" s="33"/>
      <c r="AH75" s="32">
        <v>13.7</v>
      </c>
      <c r="AI75" s="31">
        <v>20700</v>
      </c>
      <c r="AJ75" s="31">
        <v>217000</v>
      </c>
      <c r="AK75" s="32"/>
      <c r="AL75" s="31">
        <v>71</v>
      </c>
      <c r="AM75" s="32">
        <v>0.7</v>
      </c>
      <c r="AN75" s="32">
        <v>7.44</v>
      </c>
      <c r="AO75" s="31">
        <v>68</v>
      </c>
      <c r="AP75" s="31">
        <v>46</v>
      </c>
      <c r="AQ75" s="32">
        <v>31.2</v>
      </c>
      <c r="AR75" s="32">
        <v>5.9</v>
      </c>
      <c r="AS75" s="32"/>
      <c r="AT75" s="32"/>
      <c r="AU75" s="31">
        <v>828</v>
      </c>
      <c r="AV75" s="10">
        <v>8</v>
      </c>
      <c r="AW75" s="32">
        <v>5.4</v>
      </c>
      <c r="AX75" s="32">
        <v>15.3</v>
      </c>
      <c r="AY75" s="31">
        <v>153</v>
      </c>
      <c r="AZ75" s="32">
        <v>3.4</v>
      </c>
      <c r="BA75" s="32"/>
      <c r="BB75" s="32"/>
      <c r="BC75" s="32"/>
      <c r="BD75" s="31">
        <v>207</v>
      </c>
      <c r="BE75" s="32">
        <v>3.3</v>
      </c>
      <c r="BF75" s="31">
        <v>4530000</v>
      </c>
      <c r="BG75" s="32"/>
    </row>
    <row r="76" spans="1:59" s="17" customFormat="1" ht="14.25" customHeight="1" thickBot="1" x14ac:dyDescent="0.3">
      <c r="A76" s="9">
        <v>31</v>
      </c>
      <c r="B76" s="10">
        <v>80</v>
      </c>
      <c r="C76" s="10" t="s">
        <v>86</v>
      </c>
      <c r="D76" s="10">
        <v>2</v>
      </c>
      <c r="E76" s="10" t="s">
        <v>60</v>
      </c>
      <c r="F76" s="10">
        <v>2</v>
      </c>
      <c r="I76" s="10">
        <v>1.5</v>
      </c>
      <c r="J76" s="10">
        <v>55</v>
      </c>
      <c r="K76" s="11">
        <v>24.444444444444443</v>
      </c>
      <c r="L76" s="10" t="s">
        <v>62</v>
      </c>
      <c r="M76" s="10">
        <v>1</v>
      </c>
      <c r="P76" s="12"/>
      <c r="Q76" s="13" t="s">
        <v>64</v>
      </c>
      <c r="R76" s="10">
        <v>7</v>
      </c>
      <c r="S76" s="10">
        <v>2</v>
      </c>
      <c r="X76" s="29"/>
      <c r="Y76" s="29" t="s">
        <v>271</v>
      </c>
      <c r="Z76" s="29" t="s">
        <v>272</v>
      </c>
      <c r="AA76" s="30">
        <v>68</v>
      </c>
      <c r="AB76" s="15">
        <v>158</v>
      </c>
      <c r="AC76" s="10">
        <v>74</v>
      </c>
      <c r="AD76" s="10">
        <v>95</v>
      </c>
      <c r="AE76" s="31">
        <v>16</v>
      </c>
      <c r="AF76" s="32" t="s">
        <v>69</v>
      </c>
      <c r="AG76" s="33">
        <v>0</v>
      </c>
      <c r="AH76" s="32">
        <v>13.5</v>
      </c>
      <c r="AI76" s="31" t="s">
        <v>273</v>
      </c>
      <c r="AJ76" s="31">
        <v>158000</v>
      </c>
      <c r="AK76" s="32"/>
      <c r="AL76" s="32"/>
      <c r="AM76" s="32">
        <v>0.5</v>
      </c>
      <c r="AN76" s="32">
        <v>7.43</v>
      </c>
      <c r="AO76" s="31">
        <v>81</v>
      </c>
      <c r="AP76" s="31">
        <v>34</v>
      </c>
      <c r="AQ76" s="32">
        <v>22.6</v>
      </c>
      <c r="AR76" s="32">
        <v>-1.1000000000000001</v>
      </c>
      <c r="AS76" s="32"/>
      <c r="AT76" s="32"/>
      <c r="AU76" s="31">
        <v>1056</v>
      </c>
      <c r="AW76" s="32">
        <v>19.7</v>
      </c>
      <c r="AX76" s="32">
        <v>13.6</v>
      </c>
      <c r="AY76" s="31">
        <v>138</v>
      </c>
      <c r="AZ76" s="32">
        <v>3.7</v>
      </c>
      <c r="BA76" s="32"/>
      <c r="BB76" s="31">
        <v>12</v>
      </c>
      <c r="BC76" s="32"/>
      <c r="BD76" s="31">
        <v>176</v>
      </c>
      <c r="BE76" s="32">
        <v>1.9</v>
      </c>
      <c r="BF76" s="31" t="s">
        <v>274</v>
      </c>
      <c r="BG76" s="32">
        <v>3.99</v>
      </c>
    </row>
    <row r="77" spans="1:59" s="17" customFormat="1" ht="15.75" customHeight="1" thickBot="1" x14ac:dyDescent="0.3">
      <c r="A77" s="9">
        <v>33</v>
      </c>
      <c r="B77" s="10">
        <v>37</v>
      </c>
      <c r="C77" s="10" t="s">
        <v>86</v>
      </c>
      <c r="D77" s="10">
        <v>2</v>
      </c>
      <c r="E77" s="10" t="s">
        <v>60</v>
      </c>
      <c r="F77" s="10">
        <v>2</v>
      </c>
      <c r="G77" s="10" t="s">
        <v>70</v>
      </c>
      <c r="H77" s="10">
        <v>1</v>
      </c>
      <c r="I77" s="10">
        <v>1.5</v>
      </c>
      <c r="J77" s="10">
        <v>75</v>
      </c>
      <c r="K77" s="11">
        <v>33.333333333333336</v>
      </c>
      <c r="L77" s="10" t="s">
        <v>62</v>
      </c>
      <c r="M77" s="10">
        <v>1</v>
      </c>
      <c r="P77" s="13">
        <v>2</v>
      </c>
      <c r="Q77" s="13" t="s">
        <v>76</v>
      </c>
      <c r="R77" s="10">
        <v>5</v>
      </c>
      <c r="S77" s="10">
        <v>2</v>
      </c>
      <c r="X77" s="28" t="s">
        <v>176</v>
      </c>
      <c r="Y77" s="29" t="s">
        <v>275</v>
      </c>
      <c r="Z77" s="28" t="s">
        <v>272</v>
      </c>
      <c r="AA77" s="34" t="s">
        <v>64</v>
      </c>
      <c r="AB77" s="15">
        <v>130</v>
      </c>
      <c r="AC77" s="10">
        <v>100</v>
      </c>
      <c r="AD77" s="10">
        <v>98</v>
      </c>
      <c r="AE77" s="31">
        <v>18</v>
      </c>
      <c r="AF77" s="32" t="s">
        <v>106</v>
      </c>
      <c r="AG77" s="33">
        <v>2</v>
      </c>
      <c r="AH77" s="32">
        <v>12.5</v>
      </c>
      <c r="AI77" s="31" t="s">
        <v>276</v>
      </c>
      <c r="AJ77" s="31">
        <v>97000</v>
      </c>
      <c r="AK77" s="32"/>
      <c r="AL77" s="31">
        <v>21</v>
      </c>
      <c r="AM77" s="32">
        <v>0.5</v>
      </c>
      <c r="AN77" s="32">
        <v>7.45</v>
      </c>
      <c r="AO77" s="31">
        <v>54</v>
      </c>
      <c r="AP77" s="31">
        <v>40</v>
      </c>
      <c r="AQ77" s="32">
        <v>27.8</v>
      </c>
      <c r="AR77" s="32">
        <v>3.5</v>
      </c>
      <c r="AS77" s="32"/>
      <c r="AT77" s="32"/>
      <c r="AU77" s="31">
        <v>1463</v>
      </c>
      <c r="AV77" s="10">
        <v>0</v>
      </c>
      <c r="AW77" s="31">
        <v>17</v>
      </c>
      <c r="AX77" s="31">
        <v>13</v>
      </c>
      <c r="AY77" s="31">
        <v>130</v>
      </c>
      <c r="AZ77" s="32">
        <v>3.6</v>
      </c>
      <c r="BA77" s="32"/>
      <c r="BB77" s="31">
        <v>12</v>
      </c>
      <c r="BC77" s="31" t="s">
        <v>277</v>
      </c>
      <c r="BD77" s="31">
        <v>85</v>
      </c>
      <c r="BE77" s="32"/>
      <c r="BF77" s="31" t="s">
        <v>278</v>
      </c>
      <c r="BG77" s="32">
        <v>1.32</v>
      </c>
    </row>
    <row r="78" spans="1:59" s="17" customFormat="1" ht="12.75" customHeight="1" thickBot="1" x14ac:dyDescent="0.3">
      <c r="A78" s="9">
        <v>38</v>
      </c>
      <c r="B78" s="10">
        <v>79</v>
      </c>
      <c r="C78" s="10" t="s">
        <v>86</v>
      </c>
      <c r="D78" s="10">
        <v>2</v>
      </c>
      <c r="E78" s="10" t="s">
        <v>60</v>
      </c>
      <c r="F78" s="10">
        <v>2</v>
      </c>
      <c r="G78" s="10" t="s">
        <v>61</v>
      </c>
      <c r="H78" s="10">
        <v>4</v>
      </c>
      <c r="I78" s="10">
        <v>1.5</v>
      </c>
      <c r="J78" s="10">
        <v>60</v>
      </c>
      <c r="K78" s="11">
        <v>26.666666666666668</v>
      </c>
      <c r="L78" s="10" t="s">
        <v>220</v>
      </c>
      <c r="M78" s="10">
        <v>2</v>
      </c>
      <c r="N78" s="10">
        <v>2</v>
      </c>
      <c r="O78" s="10">
        <v>1</v>
      </c>
      <c r="P78" s="13">
        <v>4</v>
      </c>
      <c r="Q78" s="13" t="s">
        <v>76</v>
      </c>
      <c r="R78" s="10">
        <v>5</v>
      </c>
      <c r="S78" s="10">
        <v>2</v>
      </c>
      <c r="X78" s="28" t="s">
        <v>279</v>
      </c>
      <c r="Y78" s="29" t="s">
        <v>280</v>
      </c>
      <c r="Z78" s="29" t="s">
        <v>281</v>
      </c>
      <c r="AA78" s="30">
        <v>102</v>
      </c>
      <c r="AB78" s="15">
        <v>196</v>
      </c>
      <c r="AC78" s="10">
        <v>90</v>
      </c>
      <c r="AD78" s="10">
        <v>92</v>
      </c>
      <c r="AE78" s="31">
        <v>20</v>
      </c>
      <c r="AF78" s="32" t="s">
        <v>119</v>
      </c>
      <c r="AG78" s="33">
        <v>1</v>
      </c>
      <c r="AH78" s="32">
        <v>9.8000000000000007</v>
      </c>
      <c r="AI78" s="31" t="s">
        <v>282</v>
      </c>
      <c r="AJ78" s="31">
        <v>170000</v>
      </c>
      <c r="AK78" s="31">
        <v>269</v>
      </c>
      <c r="AL78" s="31">
        <v>111</v>
      </c>
      <c r="AM78" s="32">
        <v>1.9</v>
      </c>
      <c r="AN78" s="32">
        <v>7.39</v>
      </c>
      <c r="AO78" s="32">
        <v>75</v>
      </c>
      <c r="AP78" s="32">
        <v>42</v>
      </c>
      <c r="AQ78" s="32">
        <v>25.4</v>
      </c>
      <c r="AR78" s="32">
        <v>0.3</v>
      </c>
      <c r="AS78" s="31">
        <v>269</v>
      </c>
      <c r="AT78" s="32"/>
      <c r="AU78" s="32" t="s">
        <v>64</v>
      </c>
      <c r="AV78" s="10">
        <v>0</v>
      </c>
      <c r="AW78" s="32">
        <v>2.7</v>
      </c>
      <c r="AX78" s="32"/>
      <c r="AY78" s="31">
        <v>133</v>
      </c>
      <c r="AZ78" s="32">
        <v>4.2</v>
      </c>
      <c r="BA78" s="32"/>
      <c r="BB78" s="32"/>
      <c r="BC78" s="32">
        <v>5</v>
      </c>
      <c r="BD78" s="31">
        <v>212</v>
      </c>
      <c r="BE78" s="32"/>
      <c r="BF78" s="31" t="s">
        <v>283</v>
      </c>
      <c r="BG78" s="32"/>
    </row>
    <row r="79" spans="1:59" s="17" customFormat="1" ht="17.25" customHeight="1" thickBot="1" x14ac:dyDescent="0.3">
      <c r="A79" s="9">
        <v>36</v>
      </c>
      <c r="B79" s="10">
        <v>79</v>
      </c>
      <c r="C79" s="10" t="s">
        <v>86</v>
      </c>
      <c r="D79" s="10">
        <v>2</v>
      </c>
      <c r="E79" s="10" t="s">
        <v>81</v>
      </c>
      <c r="F79" s="10">
        <v>1</v>
      </c>
      <c r="G79" s="10" t="s">
        <v>61</v>
      </c>
      <c r="H79" s="10">
        <v>4</v>
      </c>
      <c r="I79" s="10">
        <v>1.6</v>
      </c>
      <c r="J79" s="10">
        <v>65</v>
      </c>
      <c r="K79" s="11">
        <v>25.390624999999996</v>
      </c>
      <c r="L79" s="10" t="s">
        <v>220</v>
      </c>
      <c r="M79" s="10">
        <v>2</v>
      </c>
      <c r="N79" s="10">
        <v>4</v>
      </c>
      <c r="O79" s="10">
        <v>1</v>
      </c>
      <c r="P79" s="12"/>
      <c r="Q79" s="13" t="s">
        <v>64</v>
      </c>
      <c r="R79" s="10">
        <v>5</v>
      </c>
      <c r="S79" s="10">
        <v>2</v>
      </c>
      <c r="T79" s="10">
        <v>19</v>
      </c>
      <c r="U79" s="10">
        <v>2</v>
      </c>
      <c r="X79" s="28" t="s">
        <v>284</v>
      </c>
      <c r="Y79" s="29"/>
      <c r="Z79" s="29"/>
      <c r="AA79" s="30">
        <v>95</v>
      </c>
      <c r="AB79" s="15">
        <v>130</v>
      </c>
      <c r="AC79" s="10">
        <v>85</v>
      </c>
      <c r="AD79" s="10">
        <v>92</v>
      </c>
      <c r="AE79" s="31">
        <v>27</v>
      </c>
      <c r="AF79" s="32" t="s">
        <v>85</v>
      </c>
      <c r="AG79" s="33">
        <v>3</v>
      </c>
      <c r="AH79" s="32">
        <v>12.7</v>
      </c>
      <c r="AI79" s="31">
        <v>8100</v>
      </c>
      <c r="AJ79" s="31">
        <v>251000</v>
      </c>
      <c r="AK79" s="32"/>
      <c r="AL79" s="31">
        <v>23</v>
      </c>
      <c r="AM79" s="32">
        <v>0.8</v>
      </c>
      <c r="AN79" s="32">
        <v>7.44</v>
      </c>
      <c r="AO79" s="31">
        <v>56</v>
      </c>
      <c r="AP79" s="31">
        <v>35</v>
      </c>
      <c r="AQ79" s="32">
        <v>23.8</v>
      </c>
      <c r="AR79" s="31">
        <v>0</v>
      </c>
      <c r="AS79" s="31">
        <v>102</v>
      </c>
      <c r="AT79" s="32"/>
      <c r="AU79" s="31">
        <v>891</v>
      </c>
      <c r="AV79" s="10">
        <v>0</v>
      </c>
      <c r="AW79" s="32">
        <v>1.0900000000000001</v>
      </c>
      <c r="AX79" s="32">
        <v>12.7</v>
      </c>
      <c r="AY79" s="31">
        <v>135</v>
      </c>
      <c r="AZ79" s="32">
        <v>4.5</v>
      </c>
      <c r="BA79" s="32"/>
      <c r="BB79" s="32"/>
      <c r="BC79" s="32"/>
      <c r="BD79" s="31">
        <v>81</v>
      </c>
      <c r="BE79" s="32">
        <v>1.7</v>
      </c>
      <c r="BF79" s="31">
        <v>4240000</v>
      </c>
      <c r="BG79" s="32">
        <v>0.61</v>
      </c>
    </row>
    <row r="80" spans="1:59" s="17" customFormat="1" ht="16.5" customHeight="1" thickBot="1" x14ac:dyDescent="0.3">
      <c r="A80" s="9">
        <v>39</v>
      </c>
      <c r="B80" s="10">
        <v>45</v>
      </c>
      <c r="C80" s="10" t="s">
        <v>59</v>
      </c>
      <c r="D80" s="10">
        <v>1</v>
      </c>
      <c r="E80" s="10" t="s">
        <v>60</v>
      </c>
      <c r="F80" s="10">
        <v>2</v>
      </c>
      <c r="G80" s="10" t="s">
        <v>92</v>
      </c>
      <c r="H80" s="10">
        <v>2</v>
      </c>
      <c r="I80" s="10">
        <v>1.7</v>
      </c>
      <c r="J80" s="10">
        <v>84</v>
      </c>
      <c r="K80" s="11">
        <v>29.065743944636683</v>
      </c>
      <c r="L80" s="10" t="s">
        <v>62</v>
      </c>
      <c r="M80" s="10">
        <v>1</v>
      </c>
      <c r="P80" s="13">
        <v>2</v>
      </c>
      <c r="Q80" s="13" t="s">
        <v>76</v>
      </c>
      <c r="R80" s="10">
        <v>2</v>
      </c>
      <c r="S80" s="10">
        <v>2</v>
      </c>
      <c r="T80" s="10" t="s">
        <v>285</v>
      </c>
      <c r="U80" s="10">
        <v>2</v>
      </c>
      <c r="X80" s="28" t="s">
        <v>284</v>
      </c>
      <c r="Y80" s="29" t="s">
        <v>286</v>
      </c>
      <c r="Z80" s="28" t="s">
        <v>272</v>
      </c>
      <c r="AA80" s="34" t="s">
        <v>64</v>
      </c>
      <c r="AB80" s="15">
        <v>150</v>
      </c>
      <c r="AC80" s="10">
        <v>90</v>
      </c>
      <c r="AD80" s="10">
        <v>96</v>
      </c>
      <c r="AE80" s="31">
        <v>19</v>
      </c>
      <c r="AF80" s="32" t="s">
        <v>85</v>
      </c>
      <c r="AG80" s="33">
        <v>3</v>
      </c>
      <c r="AH80" s="32">
        <v>5.5</v>
      </c>
      <c r="AI80" s="31" t="s">
        <v>287</v>
      </c>
      <c r="AJ80" s="31" t="s">
        <v>288</v>
      </c>
      <c r="AK80" s="32"/>
      <c r="AL80" s="31">
        <v>191</v>
      </c>
      <c r="AM80" s="32">
        <v>13.3</v>
      </c>
      <c r="AN80" s="32">
        <v>7.08</v>
      </c>
      <c r="AO80" s="31">
        <v>101</v>
      </c>
      <c r="AP80" s="31">
        <v>11</v>
      </c>
      <c r="AQ80" s="32">
        <v>3.3</v>
      </c>
      <c r="AR80" s="32">
        <v>-24.4</v>
      </c>
      <c r="AS80" s="32"/>
      <c r="AT80" s="32"/>
      <c r="AU80" s="31">
        <v>690</v>
      </c>
      <c r="AV80" s="10">
        <v>0</v>
      </c>
      <c r="AW80" s="32">
        <v>18.8</v>
      </c>
      <c r="AX80" s="32">
        <v>16.899999999999999</v>
      </c>
      <c r="AY80" s="31">
        <v>133</v>
      </c>
      <c r="AZ80" s="32">
        <v>5.8</v>
      </c>
      <c r="BA80" s="32"/>
      <c r="BB80" s="31" t="s">
        <v>64</v>
      </c>
      <c r="BC80" s="32"/>
      <c r="BD80" s="31">
        <v>115</v>
      </c>
      <c r="BE80" s="32">
        <v>0.8</v>
      </c>
      <c r="BF80" s="31" t="s">
        <v>289</v>
      </c>
      <c r="BG80" s="32">
        <v>2.13</v>
      </c>
    </row>
    <row r="81" spans="1:59" s="17" customFormat="1" ht="15.75" thickBot="1" x14ac:dyDescent="0.3">
      <c r="A81" s="9">
        <v>40</v>
      </c>
      <c r="B81" s="10">
        <v>55</v>
      </c>
      <c r="C81" s="10" t="s">
        <v>86</v>
      </c>
      <c r="D81" s="10">
        <v>2</v>
      </c>
      <c r="E81" s="10" t="s">
        <v>81</v>
      </c>
      <c r="F81" s="10">
        <v>1</v>
      </c>
      <c r="G81" s="10" t="s">
        <v>92</v>
      </c>
      <c r="H81" s="10">
        <v>2</v>
      </c>
      <c r="I81" s="10">
        <v>1.5</v>
      </c>
      <c r="J81" s="10">
        <v>55</v>
      </c>
      <c r="K81" s="11">
        <v>24.444444444444443</v>
      </c>
      <c r="L81" s="10" t="s">
        <v>220</v>
      </c>
      <c r="M81" s="10">
        <v>2</v>
      </c>
      <c r="N81" s="10">
        <v>2</v>
      </c>
      <c r="O81" s="10">
        <v>1</v>
      </c>
      <c r="P81" s="13">
        <v>1</v>
      </c>
      <c r="Q81" s="13" t="s">
        <v>76</v>
      </c>
      <c r="R81" s="10">
        <v>7</v>
      </c>
      <c r="S81" s="10">
        <v>2</v>
      </c>
      <c r="X81" s="29" t="s">
        <v>159</v>
      </c>
      <c r="Y81" s="29"/>
      <c r="Z81" s="29"/>
      <c r="AA81" s="34"/>
      <c r="AB81" s="15">
        <v>130</v>
      </c>
      <c r="AC81" s="10">
        <v>85</v>
      </c>
      <c r="AD81" s="10">
        <v>98</v>
      </c>
      <c r="AE81" s="34"/>
      <c r="AF81" s="29"/>
      <c r="AG81" s="33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</row>
    <row r="82" spans="1:59" s="17" customFormat="1" ht="17.25" customHeight="1" thickBot="1" x14ac:dyDescent="0.3">
      <c r="A82" s="9">
        <v>43</v>
      </c>
      <c r="B82" s="10">
        <v>77</v>
      </c>
      <c r="C82" s="10" t="s">
        <v>86</v>
      </c>
      <c r="D82" s="10">
        <v>2</v>
      </c>
      <c r="E82" s="10" t="s">
        <v>60</v>
      </c>
      <c r="F82" s="10">
        <v>2</v>
      </c>
      <c r="G82" s="10" t="s">
        <v>61</v>
      </c>
      <c r="H82" s="10">
        <v>4</v>
      </c>
      <c r="I82" s="10">
        <v>1.6</v>
      </c>
      <c r="J82" s="10">
        <v>70</v>
      </c>
      <c r="K82" s="11">
        <v>27.343749999999996</v>
      </c>
      <c r="L82" s="10" t="s">
        <v>220</v>
      </c>
      <c r="M82" s="10">
        <v>2</v>
      </c>
      <c r="N82" s="10">
        <v>1</v>
      </c>
      <c r="O82" s="10">
        <v>1</v>
      </c>
      <c r="P82" s="12"/>
      <c r="Q82" s="13" t="s">
        <v>64</v>
      </c>
      <c r="R82" s="10">
        <v>11</v>
      </c>
      <c r="S82" s="10">
        <v>2</v>
      </c>
      <c r="T82" s="10" t="s">
        <v>290</v>
      </c>
      <c r="U82" s="10">
        <v>2</v>
      </c>
      <c r="X82" s="29" t="s">
        <v>291</v>
      </c>
      <c r="Y82" s="29"/>
      <c r="Z82" s="29" t="s">
        <v>253</v>
      </c>
      <c r="AA82" s="30">
        <v>76</v>
      </c>
      <c r="AB82" s="15">
        <v>160</v>
      </c>
      <c r="AC82" s="10">
        <v>80</v>
      </c>
      <c r="AD82" s="10">
        <v>96</v>
      </c>
      <c r="AE82" s="31">
        <v>15</v>
      </c>
      <c r="AF82" s="32" t="s">
        <v>80</v>
      </c>
      <c r="AG82" s="33">
        <v>4</v>
      </c>
      <c r="AH82" s="32">
        <v>12.9</v>
      </c>
      <c r="AI82" s="31">
        <v>14900</v>
      </c>
      <c r="AJ82" s="31">
        <v>241000</v>
      </c>
      <c r="AK82" s="32"/>
      <c r="AL82" s="31">
        <v>118</v>
      </c>
      <c r="AM82" s="32">
        <v>1.2</v>
      </c>
      <c r="AN82" s="32">
        <v>7.36</v>
      </c>
      <c r="AO82" s="31">
        <v>99</v>
      </c>
      <c r="AP82" s="31">
        <v>40</v>
      </c>
      <c r="AQ82" s="32">
        <v>22.6</v>
      </c>
      <c r="AR82" s="32">
        <v>-2.7</v>
      </c>
      <c r="AS82" s="32"/>
      <c r="AT82" s="32"/>
      <c r="AU82" s="31">
        <v>1639</v>
      </c>
      <c r="AW82" s="32">
        <v>2.9</v>
      </c>
      <c r="AX82" s="32"/>
      <c r="AY82" s="31">
        <v>148</v>
      </c>
      <c r="AZ82" s="32">
        <v>3.7</v>
      </c>
      <c r="BA82" s="32"/>
      <c r="BB82" s="31" t="s">
        <v>64</v>
      </c>
      <c r="BC82" s="32"/>
      <c r="BD82" s="31">
        <v>149</v>
      </c>
      <c r="BE82" s="32">
        <v>1.9</v>
      </c>
      <c r="BF82" s="31">
        <v>4260000</v>
      </c>
      <c r="BG82" s="32"/>
    </row>
    <row r="83" spans="1:59" s="17" customFormat="1" ht="16.5" customHeight="1" thickBot="1" x14ac:dyDescent="0.3">
      <c r="A83" s="9">
        <v>45</v>
      </c>
      <c r="B83" s="10">
        <v>38</v>
      </c>
      <c r="C83" s="10" t="s">
        <v>59</v>
      </c>
      <c r="D83" s="10">
        <v>1</v>
      </c>
      <c r="E83" s="10" t="s">
        <v>81</v>
      </c>
      <c r="F83" s="10">
        <v>1</v>
      </c>
      <c r="G83" s="10" t="s">
        <v>92</v>
      </c>
      <c r="H83" s="10">
        <v>2</v>
      </c>
      <c r="I83" s="10">
        <v>1.8</v>
      </c>
      <c r="J83" s="10">
        <v>79</v>
      </c>
      <c r="K83" s="11">
        <f t="shared" ref="K83" si="0">J83/(I83*I83)</f>
        <v>24.382716049382715</v>
      </c>
      <c r="L83" s="10" t="s">
        <v>62</v>
      </c>
      <c r="M83" s="10">
        <v>1</v>
      </c>
      <c r="P83" s="12"/>
      <c r="Q83" s="13" t="s">
        <v>64</v>
      </c>
      <c r="R83" s="10">
        <v>8</v>
      </c>
      <c r="S83" s="10">
        <v>2</v>
      </c>
      <c r="X83" s="29" t="s">
        <v>292</v>
      </c>
      <c r="Y83" s="29" t="s">
        <v>293</v>
      </c>
      <c r="Z83" s="29" t="s">
        <v>294</v>
      </c>
      <c r="AA83" s="30">
        <v>84</v>
      </c>
      <c r="AB83" s="15">
        <v>117</v>
      </c>
      <c r="AC83" s="10">
        <v>79</v>
      </c>
      <c r="AD83" s="10">
        <v>97</v>
      </c>
      <c r="AE83" s="31">
        <v>18</v>
      </c>
      <c r="AF83" s="32" t="s">
        <v>119</v>
      </c>
      <c r="AG83" s="33">
        <v>1</v>
      </c>
      <c r="AH83" s="32">
        <v>12.2</v>
      </c>
      <c r="AI83" s="31" t="s">
        <v>295</v>
      </c>
      <c r="AJ83" s="31">
        <v>383000</v>
      </c>
      <c r="AK83" s="32"/>
      <c r="AL83" s="31">
        <v>35</v>
      </c>
      <c r="AM83" s="32">
        <v>0.9</v>
      </c>
      <c r="AN83" s="32">
        <v>7.46</v>
      </c>
      <c r="AO83" s="31">
        <v>120</v>
      </c>
      <c r="AP83" s="31">
        <v>23</v>
      </c>
      <c r="AQ83" s="32">
        <v>16.399999999999999</v>
      </c>
      <c r="AR83" s="32">
        <v>-6</v>
      </c>
      <c r="AS83" s="32"/>
      <c r="AT83" s="32"/>
      <c r="AU83" s="31">
        <v>1912</v>
      </c>
      <c r="AV83" s="10">
        <v>0</v>
      </c>
      <c r="AW83" s="32">
        <v>24.9</v>
      </c>
      <c r="AX83" s="32">
        <v>15.8</v>
      </c>
      <c r="AY83" s="32"/>
      <c r="AZ83" s="32"/>
      <c r="BA83" s="32"/>
      <c r="BB83" s="31">
        <v>12</v>
      </c>
      <c r="BC83" s="32"/>
      <c r="BD83" s="31">
        <v>239</v>
      </c>
      <c r="BE83" s="32">
        <v>1.6</v>
      </c>
      <c r="BF83" s="31" t="s">
        <v>296</v>
      </c>
      <c r="BG83" s="32"/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61E73-6056-4442-9484-D688E766D1E7}">
  <dimension ref="A1:AC18"/>
  <sheetViews>
    <sheetView workbookViewId="0">
      <selection activeCell="A4" sqref="A1:A1048576"/>
    </sheetView>
  </sheetViews>
  <sheetFormatPr defaultRowHeight="15" x14ac:dyDescent="0.25"/>
  <sheetData>
    <row r="1" spans="1:29" s="17" customFormat="1" x14ac:dyDescent="0.25">
      <c r="A1" s="88" t="s">
        <v>489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90"/>
    </row>
    <row r="2" spans="1:29" s="17" customForma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4"/>
    </row>
    <row r="3" spans="1:29" s="17" customFormat="1" x14ac:dyDescent="0.25">
      <c r="A3" s="95" t="s">
        <v>490</v>
      </c>
      <c r="B3" s="96"/>
      <c r="C3" s="96"/>
      <c r="D3" s="96"/>
      <c r="E3" s="96"/>
      <c r="F3" s="96"/>
      <c r="G3" s="96"/>
      <c r="H3" s="96"/>
      <c r="I3" s="96"/>
      <c r="J3" s="96"/>
      <c r="K3" s="97"/>
      <c r="L3" s="95" t="s">
        <v>491</v>
      </c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7"/>
    </row>
    <row r="4" spans="1:29" s="17" customFormat="1" x14ac:dyDescent="0.25">
      <c r="A4" s="98" t="s">
        <v>492</v>
      </c>
      <c r="B4" s="98" t="s">
        <v>493</v>
      </c>
      <c r="C4" s="98" t="s">
        <v>494</v>
      </c>
      <c r="D4" s="98" t="s">
        <v>495</v>
      </c>
      <c r="E4" s="98"/>
      <c r="F4" s="98" t="s">
        <v>496</v>
      </c>
      <c r="G4" s="98" t="s">
        <v>497</v>
      </c>
      <c r="H4" s="98" t="s">
        <v>498</v>
      </c>
      <c r="I4" s="98" t="s">
        <v>499</v>
      </c>
      <c r="J4" s="98" t="s">
        <v>493</v>
      </c>
      <c r="K4" s="98" t="s">
        <v>494</v>
      </c>
      <c r="L4" s="99" t="s">
        <v>500</v>
      </c>
      <c r="M4" s="99" t="s">
        <v>501</v>
      </c>
      <c r="N4" s="99" t="s">
        <v>493</v>
      </c>
      <c r="O4" s="100" t="s">
        <v>502</v>
      </c>
      <c r="P4" s="99" t="s">
        <v>501</v>
      </c>
      <c r="Q4" s="99" t="s">
        <v>493</v>
      </c>
      <c r="R4" s="100" t="s">
        <v>503</v>
      </c>
      <c r="S4" s="100" t="s">
        <v>504</v>
      </c>
      <c r="T4" s="99" t="s">
        <v>501</v>
      </c>
      <c r="U4" s="99" t="s">
        <v>493</v>
      </c>
      <c r="V4" s="100" t="s">
        <v>505</v>
      </c>
      <c r="W4" s="100" t="s">
        <v>506</v>
      </c>
      <c r="X4" s="99" t="s">
        <v>501</v>
      </c>
      <c r="Y4" s="99" t="s">
        <v>493</v>
      </c>
      <c r="Z4" s="100" t="s">
        <v>507</v>
      </c>
      <c r="AA4" s="99" t="s">
        <v>508</v>
      </c>
      <c r="AB4" s="99" t="s">
        <v>509</v>
      </c>
      <c r="AC4" s="100" t="s">
        <v>510</v>
      </c>
    </row>
    <row r="5" spans="1:29" s="17" customFormat="1" x14ac:dyDescent="0.25">
      <c r="A5" s="102">
        <v>4.6100000000000002E-2</v>
      </c>
      <c r="B5" s="103">
        <v>0.36799999999999999</v>
      </c>
      <c r="C5" s="103">
        <v>8.7800000000000003E-2</v>
      </c>
      <c r="D5" s="103">
        <v>36.799999999999997</v>
      </c>
      <c r="E5" s="103"/>
      <c r="F5" s="103">
        <v>0.26640000000000003</v>
      </c>
      <c r="G5" s="103">
        <v>26.640000000000004</v>
      </c>
      <c r="H5" s="103">
        <v>266.40000000000003</v>
      </c>
      <c r="I5" s="103">
        <f t="shared" ref="I5:I18" si="0">H5/L5</f>
        <v>55.384615384615394</v>
      </c>
      <c r="J5" s="104">
        <v>0.73599999999999999</v>
      </c>
      <c r="K5" s="103">
        <v>0.32069999999999999</v>
      </c>
      <c r="L5" s="103">
        <v>4.8099999999999996</v>
      </c>
      <c r="M5" s="103">
        <v>4.58</v>
      </c>
      <c r="N5" s="105">
        <v>5.05</v>
      </c>
      <c r="O5" s="103">
        <v>5.15</v>
      </c>
      <c r="P5" s="105">
        <v>4.8</v>
      </c>
      <c r="Q5" s="105">
        <v>5.35</v>
      </c>
      <c r="R5" s="106">
        <v>7.0686070686070845</v>
      </c>
      <c r="S5" s="103">
        <v>5.0599999999999996</v>
      </c>
      <c r="T5" s="105">
        <v>4.92</v>
      </c>
      <c r="U5" s="103">
        <v>5.25</v>
      </c>
      <c r="V5" s="106">
        <v>5.1975051975051976</v>
      </c>
      <c r="W5" s="103">
        <v>5.09</v>
      </c>
      <c r="X5" s="103">
        <v>4.95</v>
      </c>
      <c r="Y5" s="103">
        <v>5.26</v>
      </c>
      <c r="Z5" s="106">
        <v>5.8212058212058269</v>
      </c>
      <c r="AA5" s="105">
        <v>5.15</v>
      </c>
      <c r="AB5" s="105">
        <v>0.34000000000000075</v>
      </c>
      <c r="AC5" s="106">
        <v>7.0686070686070845</v>
      </c>
    </row>
    <row r="6" spans="1:29" s="17" customFormat="1" x14ac:dyDescent="0.25">
      <c r="A6" s="108">
        <v>0.1235</v>
      </c>
      <c r="B6" s="109">
        <v>0.64</v>
      </c>
      <c r="C6" s="108">
        <v>0.15479999999999999</v>
      </c>
      <c r="D6" s="103">
        <v>64</v>
      </c>
      <c r="E6" s="110"/>
      <c r="F6" s="108">
        <v>0.1192</v>
      </c>
      <c r="G6" s="103">
        <v>11.92</v>
      </c>
      <c r="H6" s="103">
        <v>119.2</v>
      </c>
      <c r="I6" s="103">
        <f t="shared" si="0"/>
        <v>27.850467289719624</v>
      </c>
      <c r="J6" s="109">
        <v>0.64</v>
      </c>
      <c r="K6" s="109">
        <v>0.1731</v>
      </c>
      <c r="L6" s="108">
        <v>4.28</v>
      </c>
      <c r="M6" s="108">
        <v>4.17</v>
      </c>
      <c r="N6" s="108">
        <v>4.4800000000000004</v>
      </c>
      <c r="O6" s="108">
        <v>4.28</v>
      </c>
      <c r="P6" s="108">
        <v>4.0199999999999996</v>
      </c>
      <c r="Q6" s="108">
        <v>4.41</v>
      </c>
      <c r="R6" s="106">
        <v>0</v>
      </c>
      <c r="S6" s="108">
        <v>4.6500000000000004</v>
      </c>
      <c r="T6" s="111">
        <v>4.17</v>
      </c>
      <c r="U6" s="108">
        <v>4.8</v>
      </c>
      <c r="V6" s="106">
        <v>8.6448598130841141</v>
      </c>
      <c r="W6" s="108">
        <v>4.6100000000000003</v>
      </c>
      <c r="X6" s="108">
        <v>4.2300000000000004</v>
      </c>
      <c r="Y6" s="108">
        <v>4.79</v>
      </c>
      <c r="Z6" s="106">
        <v>7.7102803738317762</v>
      </c>
      <c r="AA6" s="111">
        <v>4.6500000000000004</v>
      </c>
      <c r="AB6" s="105">
        <v>0.37000000000000011</v>
      </c>
      <c r="AC6" s="106">
        <v>8.6448598130841141</v>
      </c>
    </row>
    <row r="7" spans="1:29" s="17" customFormat="1" x14ac:dyDescent="0.25">
      <c r="A7" s="108">
        <v>0.14380000000000001</v>
      </c>
      <c r="B7" s="109">
        <v>0.83199999999999996</v>
      </c>
      <c r="C7" s="108">
        <v>0.31330000000000002</v>
      </c>
      <c r="D7" s="103">
        <v>83.2</v>
      </c>
      <c r="E7" s="110"/>
      <c r="F7" s="108">
        <v>0.14419999999999999</v>
      </c>
      <c r="G7" s="103">
        <v>14.42</v>
      </c>
      <c r="H7" s="103">
        <v>144.19999999999999</v>
      </c>
      <c r="I7" s="103">
        <f t="shared" si="0"/>
        <v>31.212121212121207</v>
      </c>
      <c r="J7" s="109">
        <v>0.83199999999999996</v>
      </c>
      <c r="K7" s="108">
        <v>0.29980000000000001</v>
      </c>
      <c r="L7" s="108">
        <v>4.62</v>
      </c>
      <c r="M7" s="108">
        <v>4.26</v>
      </c>
      <c r="N7" s="108">
        <v>5.29</v>
      </c>
      <c r="O7" s="108">
        <v>4.9400000000000004</v>
      </c>
      <c r="P7" s="108">
        <v>4.4400000000000004</v>
      </c>
      <c r="Q7" s="108">
        <v>5.38</v>
      </c>
      <c r="R7" s="106">
        <v>6.9264069264069317</v>
      </c>
      <c r="S7" s="108">
        <v>5.39</v>
      </c>
      <c r="T7" s="111">
        <v>4.37</v>
      </c>
      <c r="U7" s="108">
        <v>5.52</v>
      </c>
      <c r="V7" s="106">
        <v>16.666666666666657</v>
      </c>
      <c r="W7" s="108">
        <v>4.8899999999999997</v>
      </c>
      <c r="X7" s="108">
        <v>4.7</v>
      </c>
      <c r="Y7" s="108">
        <v>5.07</v>
      </c>
      <c r="Z7" s="106">
        <v>5.8441558441558348</v>
      </c>
      <c r="AA7" s="111">
        <v>5.39</v>
      </c>
      <c r="AB7" s="105">
        <v>0.76999999999999957</v>
      </c>
      <c r="AC7" s="106">
        <v>16.666666666666657</v>
      </c>
    </row>
    <row r="8" spans="1:29" s="17" customFormat="1" x14ac:dyDescent="0.25">
      <c r="A8" s="108">
        <v>0.12670000000000001</v>
      </c>
      <c r="B8" s="109">
        <v>0.78400000000000003</v>
      </c>
      <c r="C8" s="108">
        <v>0.2147</v>
      </c>
      <c r="D8" s="103">
        <v>78.400000000000006</v>
      </c>
      <c r="E8" s="110"/>
      <c r="F8" s="108">
        <v>0.12590000000000001</v>
      </c>
      <c r="G8" s="103">
        <v>12.590000000000002</v>
      </c>
      <c r="H8" s="103">
        <v>125.90000000000002</v>
      </c>
      <c r="I8" s="103">
        <f t="shared" si="0"/>
        <v>33.753351206434324</v>
      </c>
      <c r="J8" s="109">
        <v>0.76800000000000002</v>
      </c>
      <c r="K8" s="108">
        <v>0.15570000000000001</v>
      </c>
      <c r="L8" s="108">
        <v>3.73</v>
      </c>
      <c r="M8" s="108">
        <v>3.3</v>
      </c>
      <c r="N8" s="108">
        <v>4.03</v>
      </c>
      <c r="O8" s="108">
        <v>4.2699999999999996</v>
      </c>
      <c r="P8" s="108">
        <v>3.97</v>
      </c>
      <c r="Q8" s="108">
        <v>4.4400000000000004</v>
      </c>
      <c r="R8" s="106">
        <v>14.477211796246639</v>
      </c>
      <c r="S8" s="108">
        <v>4.03</v>
      </c>
      <c r="T8" s="111">
        <v>3.8</v>
      </c>
      <c r="U8" s="108">
        <v>4.1900000000000004</v>
      </c>
      <c r="V8" s="106">
        <v>8.0428954423592565</v>
      </c>
      <c r="W8" s="108">
        <v>3.91</v>
      </c>
      <c r="X8" s="108">
        <v>3.58</v>
      </c>
      <c r="Y8" s="108">
        <v>4.1399999999999997</v>
      </c>
      <c r="Z8" s="106">
        <v>4.8257372654155546</v>
      </c>
      <c r="AA8" s="111">
        <v>4.2699999999999996</v>
      </c>
      <c r="AB8" s="105">
        <v>0.53999999999999959</v>
      </c>
      <c r="AC8" s="106">
        <v>14.477211796246639</v>
      </c>
    </row>
    <row r="9" spans="1:29" s="17" customFormat="1" x14ac:dyDescent="0.25">
      <c r="A9" s="108">
        <v>0.13320000000000001</v>
      </c>
      <c r="B9" s="114">
        <v>0.56799999999999995</v>
      </c>
      <c r="C9" s="108">
        <v>0.127</v>
      </c>
      <c r="D9" s="103">
        <v>56.8</v>
      </c>
      <c r="E9" s="110"/>
      <c r="F9" s="108">
        <v>0.7117</v>
      </c>
      <c r="G9" s="103">
        <v>71.17</v>
      </c>
      <c r="H9" s="103">
        <v>711.7</v>
      </c>
      <c r="I9" s="103">
        <f t="shared" si="0"/>
        <v>144.06882591093117</v>
      </c>
      <c r="J9" s="109">
        <v>1.36</v>
      </c>
      <c r="K9" s="108">
        <v>0.91720000000000002</v>
      </c>
      <c r="L9" s="115">
        <v>4.9400000000000004</v>
      </c>
      <c r="M9" s="115">
        <v>4.71</v>
      </c>
      <c r="N9" s="115">
        <v>5.2</v>
      </c>
      <c r="O9" s="115">
        <v>5.49</v>
      </c>
      <c r="P9" s="115">
        <v>5.28</v>
      </c>
      <c r="Q9" s="115">
        <v>5.65</v>
      </c>
      <c r="R9" s="106">
        <v>11.133603238866392</v>
      </c>
      <c r="S9" s="115">
        <v>5.18</v>
      </c>
      <c r="T9" s="116">
        <v>4.9400000000000004</v>
      </c>
      <c r="U9" s="115">
        <v>5.6</v>
      </c>
      <c r="V9" s="106">
        <v>4.8582995951416867</v>
      </c>
      <c r="W9" s="115">
        <v>5.58</v>
      </c>
      <c r="X9" s="115">
        <v>4.7699999999999996</v>
      </c>
      <c r="Y9" s="115">
        <v>6.19</v>
      </c>
      <c r="Z9" s="106">
        <v>12.955465587044527</v>
      </c>
      <c r="AA9" s="116">
        <v>5.58</v>
      </c>
      <c r="AB9" s="105">
        <v>0.63999999999999968</v>
      </c>
      <c r="AC9" s="106">
        <v>12.955465587044527</v>
      </c>
    </row>
    <row r="10" spans="1:29" s="17" customFormat="1" x14ac:dyDescent="0.25">
      <c r="A10" s="108">
        <v>0.26450000000000001</v>
      </c>
      <c r="B10" s="108">
        <v>1.232</v>
      </c>
      <c r="C10" s="108">
        <v>0.36670000000000003</v>
      </c>
      <c r="D10" s="103">
        <v>123.2</v>
      </c>
      <c r="E10" s="110"/>
      <c r="F10" s="115">
        <v>0.20699999999999999</v>
      </c>
      <c r="G10" s="103">
        <v>20.7</v>
      </c>
      <c r="H10" s="103">
        <v>207</v>
      </c>
      <c r="I10" s="103">
        <f t="shared" si="0"/>
        <v>53.07692307692308</v>
      </c>
      <c r="J10" s="109">
        <v>0.76800000000000002</v>
      </c>
      <c r="K10" s="108">
        <v>0.26679999999999998</v>
      </c>
      <c r="L10" s="108">
        <v>3.9</v>
      </c>
      <c r="M10" s="108">
        <v>3.55</v>
      </c>
      <c r="N10" s="108">
        <v>4.18</v>
      </c>
      <c r="O10" s="108">
        <v>4.37</v>
      </c>
      <c r="P10" s="108">
        <v>4.17</v>
      </c>
      <c r="Q10" s="108">
        <v>4.5</v>
      </c>
      <c r="R10" s="106">
        <v>12.051282051282056</v>
      </c>
      <c r="S10" s="108">
        <v>4.26</v>
      </c>
      <c r="T10" s="111">
        <v>4.01</v>
      </c>
      <c r="U10" s="108">
        <v>4.59</v>
      </c>
      <c r="V10" s="106">
        <v>9.2307692307692264</v>
      </c>
      <c r="W10" s="108">
        <v>4.1100000000000003</v>
      </c>
      <c r="X10" s="108">
        <v>4.03</v>
      </c>
      <c r="Y10" s="108">
        <v>4.5999999999999996</v>
      </c>
      <c r="Z10" s="106">
        <v>5.3846153846153957</v>
      </c>
      <c r="AA10" s="111">
        <v>4.37</v>
      </c>
      <c r="AB10" s="105">
        <v>0.4700000000000002</v>
      </c>
      <c r="AC10" s="106">
        <v>12.051282051282056</v>
      </c>
    </row>
    <row r="11" spans="1:29" s="17" customFormat="1" x14ac:dyDescent="0.25">
      <c r="A11" s="108">
        <v>9.3100000000000002E-2</v>
      </c>
      <c r="B11" s="109">
        <v>0.61599999999999999</v>
      </c>
      <c r="C11" s="108">
        <v>0.14199999999999999</v>
      </c>
      <c r="D11" s="103">
        <v>61.6</v>
      </c>
      <c r="E11" s="110"/>
      <c r="F11" s="115">
        <v>0.1174</v>
      </c>
      <c r="G11" s="103">
        <v>11.74</v>
      </c>
      <c r="H11" s="103">
        <v>117.4</v>
      </c>
      <c r="I11" s="103">
        <f t="shared" si="0"/>
        <v>36.459627329192543</v>
      </c>
      <c r="J11" s="108">
        <v>0.80800000000000005</v>
      </c>
      <c r="K11" s="108">
        <v>0.1953</v>
      </c>
      <c r="L11" s="108">
        <v>3.22</v>
      </c>
      <c r="M11" s="108">
        <v>2.95</v>
      </c>
      <c r="N11" s="108">
        <v>3.3</v>
      </c>
      <c r="O11" s="108">
        <v>3.35</v>
      </c>
      <c r="P11" s="108">
        <v>2.98</v>
      </c>
      <c r="Q11" s="108">
        <v>3.68</v>
      </c>
      <c r="R11" s="106">
        <v>4.0372670807453384</v>
      </c>
      <c r="S11" s="108">
        <v>3.25</v>
      </c>
      <c r="T11" s="108">
        <v>3.13</v>
      </c>
      <c r="U11" s="108">
        <v>3.67</v>
      </c>
      <c r="V11" s="106">
        <v>0.93167701863353436</v>
      </c>
      <c r="W11" s="108">
        <v>3.33</v>
      </c>
      <c r="X11" s="108">
        <v>3</v>
      </c>
      <c r="Y11" s="108">
        <v>3.8</v>
      </c>
      <c r="Z11" s="106">
        <v>3.4161490683229774</v>
      </c>
      <c r="AA11" s="111">
        <v>3.35</v>
      </c>
      <c r="AB11" s="105">
        <v>0.12999999999999989</v>
      </c>
      <c r="AC11" s="106">
        <v>4.0372670807453384</v>
      </c>
    </row>
    <row r="12" spans="1:29" s="17" customFormat="1" x14ac:dyDescent="0.25">
      <c r="A12" s="110">
        <v>2.4E-2</v>
      </c>
      <c r="B12" s="110">
        <v>0.24110000000000001</v>
      </c>
      <c r="C12" s="110">
        <v>6.4299999999999996E-2</v>
      </c>
      <c r="D12" s="103">
        <v>24.11</v>
      </c>
      <c r="E12" s="110"/>
      <c r="F12" s="110">
        <v>0.03</v>
      </c>
      <c r="G12" s="103">
        <v>3</v>
      </c>
      <c r="H12" s="103">
        <v>30</v>
      </c>
      <c r="I12" s="103">
        <f t="shared" si="0"/>
        <v>6.3424947145877368</v>
      </c>
      <c r="J12" s="110">
        <v>0.25230000000000002</v>
      </c>
      <c r="K12" s="110">
        <v>6.6000000000000003E-2</v>
      </c>
      <c r="L12" s="122">
        <v>4.7300000000000004</v>
      </c>
      <c r="M12" s="122">
        <v>4.54</v>
      </c>
      <c r="N12" s="122">
        <v>5.31</v>
      </c>
      <c r="O12" s="110">
        <v>4.9400000000000004</v>
      </c>
      <c r="P12" s="110">
        <v>3.88</v>
      </c>
      <c r="Q12" s="110">
        <v>6.13</v>
      </c>
      <c r="R12" s="106">
        <v>4.4397463002114153</v>
      </c>
      <c r="S12" s="110">
        <v>4.82</v>
      </c>
      <c r="T12" s="110">
        <v>4.0199999999999996</v>
      </c>
      <c r="U12" s="110">
        <v>5.31</v>
      </c>
      <c r="V12" s="106">
        <v>1.9027484143763183</v>
      </c>
      <c r="W12" s="110">
        <v>4.2699999999999996</v>
      </c>
      <c r="X12" s="110">
        <v>3.9</v>
      </c>
      <c r="Y12" s="110">
        <v>5.32</v>
      </c>
      <c r="Z12" s="106">
        <v>-9.7251585623678825</v>
      </c>
      <c r="AA12" s="110">
        <v>4.9400000000000004</v>
      </c>
      <c r="AB12" s="129">
        <v>-0.65000000000000036</v>
      </c>
      <c r="AC12" s="125">
        <v>4.4397463002114153</v>
      </c>
    </row>
    <row r="13" spans="1:29" s="17" customFormat="1" x14ac:dyDescent="0.25">
      <c r="A13" s="110">
        <v>2.63E-2</v>
      </c>
      <c r="B13" s="110">
        <v>0.2243</v>
      </c>
      <c r="C13" s="110">
        <v>6.0999999999999999E-2</v>
      </c>
      <c r="D13" s="103">
        <v>22.43</v>
      </c>
      <c r="E13" s="110"/>
      <c r="F13" s="110">
        <v>6.4500000000000002E-2</v>
      </c>
      <c r="G13" s="103">
        <v>6.45</v>
      </c>
      <c r="H13" s="103">
        <v>64.5</v>
      </c>
      <c r="I13" s="103">
        <f t="shared" si="0"/>
        <v>13.465553235908143</v>
      </c>
      <c r="J13" s="110">
        <v>0.25790000000000002</v>
      </c>
      <c r="K13" s="110">
        <v>0.12989999999999999</v>
      </c>
      <c r="L13" s="110">
        <v>4.79</v>
      </c>
      <c r="M13" s="110">
        <v>4.4800000000000004</v>
      </c>
      <c r="N13" s="110">
        <v>4.9000000000000004</v>
      </c>
      <c r="O13" s="110">
        <v>4.97</v>
      </c>
      <c r="P13" s="110">
        <v>4.88</v>
      </c>
      <c r="Q13" s="110">
        <v>5.07</v>
      </c>
      <c r="R13" s="106">
        <v>3.7578288100208712</v>
      </c>
      <c r="S13" s="110">
        <v>5</v>
      </c>
      <c r="T13" s="110">
        <v>4.8600000000000003</v>
      </c>
      <c r="U13" s="110">
        <v>5.15</v>
      </c>
      <c r="V13" s="106">
        <v>4.3841336116910217</v>
      </c>
      <c r="W13" s="110">
        <v>5</v>
      </c>
      <c r="X13" s="110">
        <v>4.92</v>
      </c>
      <c r="Y13" s="110">
        <v>5.15</v>
      </c>
      <c r="Z13" s="106">
        <v>4.3841336116910217</v>
      </c>
      <c r="AA13" s="110">
        <v>5</v>
      </c>
      <c r="AB13" s="129">
        <v>0.44000000000000039</v>
      </c>
      <c r="AC13" s="125">
        <v>4.3841336116910217</v>
      </c>
    </row>
    <row r="14" spans="1:29" s="17" customFormat="1" x14ac:dyDescent="0.25">
      <c r="A14" s="110">
        <v>6.8500000000000005E-2</v>
      </c>
      <c r="B14" s="110">
        <v>0.4093</v>
      </c>
      <c r="C14" s="110">
        <v>0.12909999999999999</v>
      </c>
      <c r="D14" s="103">
        <v>40.93</v>
      </c>
      <c r="E14" s="110"/>
      <c r="F14" s="110">
        <v>0.28249999999999997</v>
      </c>
      <c r="G14" s="103">
        <v>28.249999999999996</v>
      </c>
      <c r="H14" s="103">
        <v>282.49999999999994</v>
      </c>
      <c r="I14" s="103">
        <f t="shared" si="0"/>
        <v>77.397260273972591</v>
      </c>
      <c r="J14" s="110">
        <v>0.74019999999999997</v>
      </c>
      <c r="K14" s="110">
        <v>0.3921</v>
      </c>
      <c r="L14" s="110">
        <v>3.65</v>
      </c>
      <c r="M14" s="110">
        <v>3.03</v>
      </c>
      <c r="N14" s="110">
        <v>3.92</v>
      </c>
      <c r="O14" s="110">
        <v>3.67</v>
      </c>
      <c r="P14" s="110">
        <v>3.53</v>
      </c>
      <c r="Q14" s="110">
        <v>3.9</v>
      </c>
      <c r="R14" s="106">
        <v>0.54794520547945258</v>
      </c>
      <c r="S14" s="110">
        <v>3.64</v>
      </c>
      <c r="T14" s="110">
        <v>3.5</v>
      </c>
      <c r="U14" s="110">
        <v>3.86</v>
      </c>
      <c r="V14" s="106">
        <v>-0.27397260273972018</v>
      </c>
      <c r="W14" s="110">
        <v>3.79</v>
      </c>
      <c r="X14" s="110">
        <v>3.5</v>
      </c>
      <c r="Y14" s="110">
        <v>4.13</v>
      </c>
      <c r="Z14" s="106">
        <v>3.8356164383561682</v>
      </c>
      <c r="AA14" s="110">
        <v>3.79</v>
      </c>
      <c r="AB14" s="129">
        <v>-0.25999999999999979</v>
      </c>
      <c r="AC14" s="125">
        <v>3.8356164383561682</v>
      </c>
    </row>
    <row r="15" spans="1:29" s="17" customFormat="1" x14ac:dyDescent="0.25">
      <c r="A15" s="110">
        <v>0.1031</v>
      </c>
      <c r="B15" s="110">
        <v>0.41499999999999998</v>
      </c>
      <c r="C15" s="110">
        <v>0.17380000000000001</v>
      </c>
      <c r="D15" s="103">
        <v>41.5</v>
      </c>
      <c r="E15" s="110"/>
      <c r="F15" s="110">
        <v>0.16289999999999999</v>
      </c>
      <c r="G15" s="103">
        <v>16.29</v>
      </c>
      <c r="H15" s="103">
        <v>162.89999999999998</v>
      </c>
      <c r="I15" s="103">
        <f t="shared" si="0"/>
        <v>43.790322580645153</v>
      </c>
      <c r="J15" s="110">
        <v>0.5776</v>
      </c>
      <c r="K15" s="110">
        <v>0.43290000000000001</v>
      </c>
      <c r="L15" s="110">
        <v>3.72</v>
      </c>
      <c r="M15" s="110">
        <v>3.58</v>
      </c>
      <c r="N15" s="110">
        <v>3.83</v>
      </c>
      <c r="O15" s="110">
        <v>3.83</v>
      </c>
      <c r="P15" s="110">
        <v>3.71</v>
      </c>
      <c r="Q15" s="110">
        <v>3.96</v>
      </c>
      <c r="R15" s="106">
        <v>2.9569892473118244</v>
      </c>
      <c r="S15" s="110">
        <v>3.91</v>
      </c>
      <c r="T15" s="110">
        <v>2.65</v>
      </c>
      <c r="U15" s="110">
        <v>4.0599999999999996</v>
      </c>
      <c r="V15" s="106">
        <v>5.1075268817204282</v>
      </c>
      <c r="W15" s="110">
        <v>3.93</v>
      </c>
      <c r="X15" s="110">
        <v>3.05</v>
      </c>
      <c r="Y15" s="110">
        <v>4.09</v>
      </c>
      <c r="Z15" s="106">
        <v>5.6451612903225792</v>
      </c>
      <c r="AA15" s="110">
        <v>3.93</v>
      </c>
      <c r="AB15" s="129">
        <v>1.1199999999999997</v>
      </c>
      <c r="AC15" s="125">
        <v>5.6451612903225792</v>
      </c>
    </row>
    <row r="16" spans="1:29" s="17" customFormat="1" x14ac:dyDescent="0.25">
      <c r="A16" s="110">
        <v>3.9699999999999999E-2</v>
      </c>
      <c r="B16" s="110">
        <v>0.33639999999999998</v>
      </c>
      <c r="C16" s="110">
        <v>7.0800000000000002E-2</v>
      </c>
      <c r="D16" s="103">
        <v>33.64</v>
      </c>
      <c r="E16" s="110"/>
      <c r="F16" s="110">
        <v>0.12130000000000001</v>
      </c>
      <c r="G16" s="103">
        <v>12.13</v>
      </c>
      <c r="H16" s="103">
        <v>121.30000000000001</v>
      </c>
      <c r="I16" s="103">
        <f t="shared" si="0"/>
        <v>30.786802030456855</v>
      </c>
      <c r="J16" s="110">
        <v>0.37009999999999998</v>
      </c>
      <c r="K16" s="110">
        <v>0.1764</v>
      </c>
      <c r="L16" s="110">
        <v>3.94</v>
      </c>
      <c r="M16" s="110">
        <v>3.75</v>
      </c>
      <c r="N16" s="110">
        <v>4</v>
      </c>
      <c r="O16" s="110">
        <v>3.75</v>
      </c>
      <c r="P16" s="110">
        <v>3.55</v>
      </c>
      <c r="Q16" s="110">
        <v>3.9</v>
      </c>
      <c r="R16" s="106">
        <v>-4.8223350253807089</v>
      </c>
      <c r="S16" s="110">
        <v>4.05</v>
      </c>
      <c r="T16" s="110">
        <v>3.95</v>
      </c>
      <c r="U16" s="110">
        <v>4.13</v>
      </c>
      <c r="V16" s="106">
        <v>2.7918781725888295</v>
      </c>
      <c r="W16" s="110">
        <v>4.17</v>
      </c>
      <c r="X16" s="110">
        <v>3.85</v>
      </c>
      <c r="Y16" s="110">
        <v>4.7</v>
      </c>
      <c r="Z16" s="106">
        <v>5.8375634517766493</v>
      </c>
      <c r="AA16" s="110">
        <v>4.17</v>
      </c>
      <c r="AB16" s="129">
        <v>-0.48</v>
      </c>
      <c r="AC16" s="125">
        <v>5.8375634517766493</v>
      </c>
    </row>
    <row r="17" spans="1:29" s="17" customFormat="1" x14ac:dyDescent="0.25">
      <c r="A17" s="110">
        <v>4.4499999999999998E-2</v>
      </c>
      <c r="B17" s="110">
        <v>0.34770000000000001</v>
      </c>
      <c r="C17" s="110">
        <v>9.1300000000000006E-2</v>
      </c>
      <c r="D17" s="103">
        <v>34.770000000000003</v>
      </c>
      <c r="E17" s="110"/>
      <c r="F17" s="110">
        <v>0.12130000000000001</v>
      </c>
      <c r="G17" s="103">
        <v>12.13</v>
      </c>
      <c r="H17" s="103">
        <v>121.30000000000001</v>
      </c>
      <c r="I17" s="103">
        <f t="shared" si="0"/>
        <v>34.756446991404012</v>
      </c>
      <c r="J17" s="110">
        <v>0.3533</v>
      </c>
      <c r="K17" s="110">
        <v>0.1827</v>
      </c>
      <c r="L17" s="110">
        <v>3.49</v>
      </c>
      <c r="M17" s="110">
        <v>3.2</v>
      </c>
      <c r="N17" s="110">
        <v>4.0999999999999996</v>
      </c>
      <c r="O17" s="110">
        <v>3.65</v>
      </c>
      <c r="P17" s="110">
        <v>3.49</v>
      </c>
      <c r="Q17" s="110">
        <v>3.8</v>
      </c>
      <c r="R17" s="106">
        <v>4.5845272206303633</v>
      </c>
      <c r="S17" s="110">
        <v>3.09</v>
      </c>
      <c r="T17" s="110">
        <v>2.63</v>
      </c>
      <c r="U17" s="110">
        <v>3.8</v>
      </c>
      <c r="V17" s="106">
        <v>-11.46131805157594</v>
      </c>
      <c r="W17" s="110">
        <v>3.3</v>
      </c>
      <c r="X17" s="110">
        <v>3</v>
      </c>
      <c r="Y17" s="110">
        <v>3.56</v>
      </c>
      <c r="Z17" s="106">
        <v>-5.4441260744985778</v>
      </c>
      <c r="AA17" s="110">
        <v>3.65</v>
      </c>
      <c r="AB17" s="129">
        <v>9.9999999999999645E-2</v>
      </c>
      <c r="AC17" s="125">
        <v>4.5845272206303633</v>
      </c>
    </row>
    <row r="18" spans="1:29" s="17" customFormat="1" x14ac:dyDescent="0.25">
      <c r="A18" s="110">
        <v>5.1799999999999999E-2</v>
      </c>
      <c r="B18" s="110">
        <v>0.43740000000000001</v>
      </c>
      <c r="C18" s="110">
        <v>0.1178</v>
      </c>
      <c r="D18" s="103">
        <v>43.74</v>
      </c>
      <c r="E18" s="110"/>
      <c r="F18" s="110">
        <v>0.12720000000000001</v>
      </c>
      <c r="G18" s="103">
        <v>12.72</v>
      </c>
      <c r="H18" s="103">
        <v>127.2</v>
      </c>
      <c r="I18" s="103">
        <f t="shared" si="0"/>
        <v>38.429003021148034</v>
      </c>
      <c r="J18" s="110">
        <v>0.50470000000000004</v>
      </c>
      <c r="K18" s="110">
        <v>0.1729</v>
      </c>
      <c r="L18" s="110">
        <v>3.31</v>
      </c>
      <c r="M18" s="110">
        <v>2.85</v>
      </c>
      <c r="N18" s="110">
        <v>3.6</v>
      </c>
      <c r="O18" s="110">
        <v>3.52</v>
      </c>
      <c r="P18" s="110">
        <v>2.37</v>
      </c>
      <c r="Q18" s="110">
        <v>3.8</v>
      </c>
      <c r="R18" s="106">
        <v>6.3444108761329288</v>
      </c>
      <c r="S18" s="110">
        <v>3.4</v>
      </c>
      <c r="T18" s="110">
        <v>2.0499999999999998</v>
      </c>
      <c r="U18" s="110">
        <v>3.72</v>
      </c>
      <c r="V18" s="106">
        <v>2.7190332326283944</v>
      </c>
      <c r="W18" s="110">
        <v>3.55</v>
      </c>
      <c r="X18" s="110">
        <v>3.2</v>
      </c>
      <c r="Y18" s="110">
        <v>4.0999999999999996</v>
      </c>
      <c r="Z18" s="106">
        <v>7.2507552870090555</v>
      </c>
      <c r="AA18" s="110">
        <v>3.55</v>
      </c>
      <c r="AB18" s="129">
        <v>0.29000000000000004</v>
      </c>
      <c r="AC18" s="125">
        <v>7.2507552870090555</v>
      </c>
    </row>
  </sheetData>
  <mergeCells count="3">
    <mergeCell ref="A1:AC2"/>
    <mergeCell ref="A3:K3"/>
    <mergeCell ref="L3:AC3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6286-B250-477F-9224-2A0C84575CB6}">
  <dimension ref="A1:AI78"/>
  <sheetViews>
    <sheetView workbookViewId="0">
      <selection activeCell="A4" sqref="A1:A1048576"/>
    </sheetView>
  </sheetViews>
  <sheetFormatPr defaultRowHeight="15" x14ac:dyDescent="0.25"/>
  <sheetData>
    <row r="1" spans="1:35" s="17" customFormat="1" ht="15" customHeight="1" x14ac:dyDescent="0.25">
      <c r="A1" s="88" t="s">
        <v>489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90"/>
      <c r="AD1" s="91"/>
      <c r="AE1" s="91"/>
      <c r="AF1" s="91"/>
      <c r="AG1" s="91"/>
      <c r="AH1" s="91"/>
      <c r="AI1" s="91"/>
    </row>
    <row r="2" spans="1:35" s="17" customFormat="1" ht="15" customHeigh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4"/>
      <c r="AD2" s="91"/>
      <c r="AE2" s="91"/>
      <c r="AF2" s="91"/>
      <c r="AG2" s="91"/>
      <c r="AH2" s="91"/>
      <c r="AI2" s="91"/>
    </row>
    <row r="3" spans="1:35" s="17" customFormat="1" ht="15" customHeight="1" x14ac:dyDescent="0.25">
      <c r="A3" s="95" t="s">
        <v>490</v>
      </c>
      <c r="B3" s="96"/>
      <c r="C3" s="96"/>
      <c r="D3" s="96"/>
      <c r="E3" s="96"/>
      <c r="F3" s="96"/>
      <c r="G3" s="96"/>
      <c r="H3" s="96"/>
      <c r="I3" s="96"/>
      <c r="J3" s="96"/>
      <c r="K3" s="97"/>
      <c r="L3" s="95" t="s">
        <v>491</v>
      </c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7"/>
      <c r="AD3" s="91"/>
      <c r="AE3" s="91"/>
      <c r="AF3" s="91"/>
      <c r="AG3" s="91"/>
      <c r="AH3" s="91"/>
      <c r="AI3" s="91"/>
    </row>
    <row r="4" spans="1:35" s="17" customFormat="1" x14ac:dyDescent="0.25">
      <c r="A4" s="98" t="s">
        <v>492</v>
      </c>
      <c r="B4" s="98" t="s">
        <v>493</v>
      </c>
      <c r="C4" s="98" t="s">
        <v>494</v>
      </c>
      <c r="D4" s="98" t="s">
        <v>495</v>
      </c>
      <c r="E4" s="98"/>
      <c r="F4" s="98" t="s">
        <v>496</v>
      </c>
      <c r="G4" s="98" t="s">
        <v>497</v>
      </c>
      <c r="H4" s="98" t="s">
        <v>498</v>
      </c>
      <c r="I4" s="98" t="s">
        <v>499</v>
      </c>
      <c r="J4" s="98" t="s">
        <v>493</v>
      </c>
      <c r="K4" s="98" t="s">
        <v>494</v>
      </c>
      <c r="L4" s="99" t="s">
        <v>500</v>
      </c>
      <c r="M4" s="99" t="s">
        <v>501</v>
      </c>
      <c r="N4" s="99" t="s">
        <v>493</v>
      </c>
      <c r="O4" s="100" t="s">
        <v>502</v>
      </c>
      <c r="P4" s="99" t="s">
        <v>501</v>
      </c>
      <c r="Q4" s="99" t="s">
        <v>493</v>
      </c>
      <c r="R4" s="100" t="s">
        <v>503</v>
      </c>
      <c r="S4" s="100" t="s">
        <v>504</v>
      </c>
      <c r="T4" s="99" t="s">
        <v>501</v>
      </c>
      <c r="U4" s="99" t="s">
        <v>493</v>
      </c>
      <c r="V4" s="100" t="s">
        <v>505</v>
      </c>
      <c r="W4" s="100" t="s">
        <v>506</v>
      </c>
      <c r="X4" s="99" t="s">
        <v>501</v>
      </c>
      <c r="Y4" s="99" t="s">
        <v>493</v>
      </c>
      <c r="Z4" s="100" t="s">
        <v>507</v>
      </c>
      <c r="AA4" s="99" t="s">
        <v>508</v>
      </c>
      <c r="AB4" s="99" t="s">
        <v>509</v>
      </c>
      <c r="AC4" s="100" t="s">
        <v>510</v>
      </c>
      <c r="AD4" s="101"/>
      <c r="AE4" s="101"/>
      <c r="AF4" s="101"/>
      <c r="AG4" s="101"/>
      <c r="AH4" s="101"/>
      <c r="AI4" s="101"/>
    </row>
    <row r="5" spans="1:35" s="17" customFormat="1" x14ac:dyDescent="0.25">
      <c r="A5" s="108">
        <v>0.1827</v>
      </c>
      <c r="B5" s="109">
        <v>0.77600000000000002</v>
      </c>
      <c r="C5" s="108">
        <v>0.27410000000000001</v>
      </c>
      <c r="D5" s="103">
        <v>77.600000000000009</v>
      </c>
      <c r="E5" s="110"/>
      <c r="F5" s="108">
        <v>0.1305</v>
      </c>
      <c r="G5" s="103">
        <v>13.05</v>
      </c>
      <c r="H5" s="103">
        <v>130.5</v>
      </c>
      <c r="I5" s="103">
        <f t="shared" ref="I5:I68" si="0">H5/L5</f>
        <v>31.907090464547679</v>
      </c>
      <c r="J5" s="109">
        <v>0.64800000000000002</v>
      </c>
      <c r="K5" s="108">
        <v>0.18099999999999999</v>
      </c>
      <c r="L5" s="108">
        <v>4.09</v>
      </c>
      <c r="M5" s="108">
        <v>3.82</v>
      </c>
      <c r="N5" s="108">
        <v>4.3899999999999997</v>
      </c>
      <c r="O5" s="108">
        <v>4.21</v>
      </c>
      <c r="P5" s="108">
        <v>3.77</v>
      </c>
      <c r="Q5" s="108">
        <v>4.37</v>
      </c>
      <c r="R5" s="106">
        <v>2.9339853300733525</v>
      </c>
      <c r="S5" s="108">
        <v>3.97</v>
      </c>
      <c r="T5" s="111">
        <v>3.8</v>
      </c>
      <c r="U5" s="108">
        <v>4.2300000000000004</v>
      </c>
      <c r="V5" s="106">
        <v>-2.9339853300733418</v>
      </c>
      <c r="W5" s="108">
        <v>3.99</v>
      </c>
      <c r="X5" s="108">
        <v>3.54</v>
      </c>
      <c r="Y5" s="108">
        <v>5.15</v>
      </c>
      <c r="Z5" s="106">
        <v>-2.444987775061116</v>
      </c>
      <c r="AA5" s="111">
        <v>4.21</v>
      </c>
      <c r="AB5" s="105">
        <v>0.12000000000000011</v>
      </c>
      <c r="AC5" s="106">
        <v>2.9339853300733525</v>
      </c>
      <c r="AD5" s="91"/>
      <c r="AE5" s="91"/>
      <c r="AF5" s="91"/>
      <c r="AG5" s="91"/>
      <c r="AH5" s="91"/>
      <c r="AI5" s="91"/>
    </row>
    <row r="6" spans="1:35" s="17" customFormat="1" x14ac:dyDescent="0.25">
      <c r="A6" s="108">
        <v>0.22140000000000001</v>
      </c>
      <c r="B6" s="109">
        <v>0.81599999999999995</v>
      </c>
      <c r="C6" s="108">
        <v>0.25640000000000002</v>
      </c>
      <c r="D6" s="103">
        <v>81.599999999999994</v>
      </c>
      <c r="E6" s="110"/>
      <c r="F6" s="108">
        <v>0.20269999999999999</v>
      </c>
      <c r="G6" s="103">
        <v>20.27</v>
      </c>
      <c r="H6" s="103">
        <v>202.7</v>
      </c>
      <c r="I6" s="103">
        <f t="shared" si="0"/>
        <v>44.065217391304351</v>
      </c>
      <c r="J6" s="109">
        <v>0.81599999999999995</v>
      </c>
      <c r="K6" s="108">
        <v>0.30399999999999999</v>
      </c>
      <c r="L6" s="108">
        <v>4.5999999999999996</v>
      </c>
      <c r="M6" s="108">
        <v>2</v>
      </c>
      <c r="N6" s="108">
        <v>4.43</v>
      </c>
      <c r="O6" s="108">
        <v>3.54</v>
      </c>
      <c r="P6" s="108">
        <v>2.95</v>
      </c>
      <c r="Q6" s="108">
        <v>4.04</v>
      </c>
      <c r="R6" s="106">
        <v>-23.043478260869559</v>
      </c>
      <c r="S6" s="108">
        <v>3.47</v>
      </c>
      <c r="T6" s="111">
        <v>0.94</v>
      </c>
      <c r="U6" s="108">
        <v>4.93</v>
      </c>
      <c r="V6" s="106">
        <v>-24.565217391304337</v>
      </c>
      <c r="W6" s="108">
        <v>4.38</v>
      </c>
      <c r="X6" s="108">
        <v>4.2</v>
      </c>
      <c r="Y6" s="108">
        <v>4.8899999999999997</v>
      </c>
      <c r="Z6" s="106">
        <v>-4.7826086956521694</v>
      </c>
      <c r="AA6" s="111">
        <v>4.38</v>
      </c>
      <c r="AB6" s="105">
        <v>-0.21999999999999975</v>
      </c>
      <c r="AC6" s="106">
        <v>-4.7826086956521694</v>
      </c>
      <c r="AD6" s="91"/>
      <c r="AE6" s="91"/>
      <c r="AF6" s="91"/>
      <c r="AG6" s="91"/>
      <c r="AH6" s="91"/>
      <c r="AI6" s="91"/>
    </row>
    <row r="7" spans="1:35" s="17" customFormat="1" x14ac:dyDescent="0.25">
      <c r="A7" s="115">
        <v>0.23499999999999999</v>
      </c>
      <c r="B7" s="117">
        <v>0.85599999999999998</v>
      </c>
      <c r="C7" s="115">
        <v>0.32579999999999998</v>
      </c>
      <c r="D7" s="103">
        <v>85.6</v>
      </c>
      <c r="E7" s="110"/>
      <c r="F7" s="115">
        <v>0.73280000000000001</v>
      </c>
      <c r="G7" s="103">
        <v>73.28</v>
      </c>
      <c r="H7" s="103">
        <v>732.8</v>
      </c>
      <c r="I7" s="103">
        <f t="shared" si="0"/>
        <v>216.16519174041295</v>
      </c>
      <c r="J7" s="117">
        <v>1.512</v>
      </c>
      <c r="K7" s="117">
        <v>0.91849999999999998</v>
      </c>
      <c r="L7" s="115">
        <v>3.39</v>
      </c>
      <c r="M7" s="115">
        <v>3.31</v>
      </c>
      <c r="N7" s="116">
        <v>3.47</v>
      </c>
      <c r="O7" s="115">
        <v>3.13</v>
      </c>
      <c r="P7" s="115">
        <v>3.05</v>
      </c>
      <c r="Q7" s="116">
        <v>3.22</v>
      </c>
      <c r="R7" s="106">
        <v>-7.6696165191740482</v>
      </c>
      <c r="S7" s="115">
        <v>3.16</v>
      </c>
      <c r="T7" s="116">
        <v>3.01</v>
      </c>
      <c r="U7" s="115">
        <v>3.53</v>
      </c>
      <c r="V7" s="106">
        <v>-6.7846607669616521</v>
      </c>
      <c r="W7" s="115">
        <v>3.16</v>
      </c>
      <c r="X7" s="115">
        <v>3</v>
      </c>
      <c r="Y7" s="115">
        <v>3.25</v>
      </c>
      <c r="Z7" s="106">
        <v>-6.7846607669616521</v>
      </c>
      <c r="AA7" s="116">
        <v>3.16</v>
      </c>
      <c r="AB7" s="105">
        <v>-0.22999999999999998</v>
      </c>
      <c r="AC7" s="106">
        <v>-6.7846607669616521</v>
      </c>
      <c r="AD7" s="91"/>
      <c r="AE7" s="91"/>
      <c r="AF7" s="91"/>
      <c r="AG7" s="91"/>
      <c r="AH7" s="91"/>
      <c r="AI7" s="91"/>
    </row>
    <row r="8" spans="1:35" s="17" customFormat="1" x14ac:dyDescent="0.25">
      <c r="A8" s="108">
        <v>0.1066</v>
      </c>
      <c r="B8" s="109">
        <v>0.67200000000000004</v>
      </c>
      <c r="C8" s="108">
        <v>0.14779999999999999</v>
      </c>
      <c r="D8" s="103">
        <v>67.2</v>
      </c>
      <c r="E8" s="110"/>
      <c r="F8" s="115">
        <v>0.1802</v>
      </c>
      <c r="G8" s="103">
        <v>18.02</v>
      </c>
      <c r="H8" s="103">
        <v>180.2</v>
      </c>
      <c r="I8" s="103">
        <f t="shared" si="0"/>
        <v>33.619402985074622</v>
      </c>
      <c r="J8" s="109">
        <v>0.48799999999999999</v>
      </c>
      <c r="K8" s="108">
        <v>0.25369999999999998</v>
      </c>
      <c r="L8" s="108">
        <v>5.36</v>
      </c>
      <c r="M8" s="108">
        <v>5.28</v>
      </c>
      <c r="N8" s="108">
        <v>5.43</v>
      </c>
      <c r="O8" s="108">
        <v>4.99</v>
      </c>
      <c r="P8" s="108">
        <v>4.57</v>
      </c>
      <c r="Q8" s="108">
        <v>5.42</v>
      </c>
      <c r="R8" s="106">
        <v>-6.9029850746268675</v>
      </c>
      <c r="S8" s="108">
        <v>5.1100000000000003</v>
      </c>
      <c r="T8" s="111">
        <v>5.0199999999999996</v>
      </c>
      <c r="U8" s="108">
        <v>5.2</v>
      </c>
      <c r="V8" s="106">
        <v>-4.6641791044776113</v>
      </c>
      <c r="W8" s="108">
        <v>5.01</v>
      </c>
      <c r="X8" s="108">
        <v>4.95</v>
      </c>
      <c r="Y8" s="108">
        <v>5.0999999999999996</v>
      </c>
      <c r="Z8" s="106">
        <v>-6.5298507462686661</v>
      </c>
      <c r="AA8" s="111">
        <v>5.1100000000000003</v>
      </c>
      <c r="AB8" s="105">
        <v>-0.25</v>
      </c>
      <c r="AC8" s="106">
        <v>-4.6641791044776113</v>
      </c>
      <c r="AD8" s="91"/>
      <c r="AE8" s="91"/>
      <c r="AF8" s="91"/>
      <c r="AG8" s="91"/>
      <c r="AH8" s="91"/>
      <c r="AI8" s="91"/>
    </row>
    <row r="9" spans="1:35" s="17" customFormat="1" ht="15.75" customHeight="1" x14ac:dyDescent="0.25">
      <c r="A9" s="108">
        <v>3.2599999999999997E-2</v>
      </c>
      <c r="B9" s="109">
        <v>0.25600000000000001</v>
      </c>
      <c r="C9" s="108">
        <v>9.0399999999999994E-2</v>
      </c>
      <c r="D9" s="103">
        <v>25.6</v>
      </c>
      <c r="E9" s="110"/>
      <c r="F9" s="115">
        <v>3.2599999999999997E-2</v>
      </c>
      <c r="G9" s="103">
        <v>3.26</v>
      </c>
      <c r="H9" s="103">
        <v>32.599999999999994</v>
      </c>
      <c r="I9" s="103">
        <f t="shared" si="0"/>
        <v>6.3300970873786389</v>
      </c>
      <c r="J9" s="109">
        <v>0.25600000000000001</v>
      </c>
      <c r="K9" s="108">
        <v>8.5300000000000001E-2</v>
      </c>
      <c r="L9" s="108">
        <v>5.15</v>
      </c>
      <c r="M9" s="108">
        <v>4.91</v>
      </c>
      <c r="N9" s="108">
        <v>5.4</v>
      </c>
      <c r="O9" s="108">
        <v>4.8600000000000003</v>
      </c>
      <c r="P9" s="108">
        <v>4.5999999999999996</v>
      </c>
      <c r="Q9" s="108">
        <v>5.0999999999999996</v>
      </c>
      <c r="R9" s="106">
        <v>-5.6310679611650487</v>
      </c>
      <c r="S9" s="108">
        <v>4.55</v>
      </c>
      <c r="T9" s="108">
        <v>4.3499999999999996</v>
      </c>
      <c r="U9" s="108">
        <v>4.82</v>
      </c>
      <c r="V9" s="106">
        <v>-11.650485436893215</v>
      </c>
      <c r="W9" s="108">
        <v>5.09</v>
      </c>
      <c r="X9" s="108">
        <v>4.5199999999999996</v>
      </c>
      <c r="Y9" s="108">
        <v>5.75</v>
      </c>
      <c r="Z9" s="106">
        <v>-1.1650485436893299</v>
      </c>
      <c r="AA9" s="111">
        <v>5.09</v>
      </c>
      <c r="AB9" s="105">
        <v>-6.0000000000000497E-2</v>
      </c>
      <c r="AC9" s="106">
        <v>-1.1650485436893299</v>
      </c>
      <c r="AD9" s="91"/>
      <c r="AE9" s="91"/>
      <c r="AF9" s="91"/>
      <c r="AG9" s="91"/>
      <c r="AH9" s="91"/>
      <c r="AI9" s="91"/>
    </row>
    <row r="10" spans="1:35" s="17" customFormat="1" ht="15.75" customHeight="1" x14ac:dyDescent="0.25">
      <c r="A10" s="108">
        <v>0.16569999999999999</v>
      </c>
      <c r="B10" s="109">
        <v>0.92800000000000005</v>
      </c>
      <c r="C10" s="108">
        <v>0.27560000000000001</v>
      </c>
      <c r="D10" s="103">
        <v>92.800000000000011</v>
      </c>
      <c r="E10" s="110"/>
      <c r="F10" s="115">
        <v>0.2135</v>
      </c>
      <c r="G10" s="103">
        <v>21.349999999999998</v>
      </c>
      <c r="H10" s="103">
        <v>213.49999999999997</v>
      </c>
      <c r="I10" s="103">
        <f t="shared" si="0"/>
        <v>56.781914893617014</v>
      </c>
      <c r="J10" s="108">
        <v>0.96</v>
      </c>
      <c r="K10" s="108">
        <v>0.31509999999999999</v>
      </c>
      <c r="L10" s="108">
        <v>3.76</v>
      </c>
      <c r="M10" s="108">
        <v>3.65</v>
      </c>
      <c r="N10" s="108">
        <v>3.97</v>
      </c>
      <c r="O10" s="108">
        <v>3.65</v>
      </c>
      <c r="P10" s="108">
        <v>3.1</v>
      </c>
      <c r="Q10" s="108">
        <v>4.5599999999999996</v>
      </c>
      <c r="R10" s="106">
        <v>-2.9255319148936141</v>
      </c>
      <c r="S10" s="108">
        <v>2.77</v>
      </c>
      <c r="T10" s="108">
        <v>2</v>
      </c>
      <c r="U10" s="108">
        <v>3.17</v>
      </c>
      <c r="V10" s="106">
        <v>-26.329787234042552</v>
      </c>
      <c r="W10" s="108">
        <v>2.98</v>
      </c>
      <c r="X10" s="108">
        <v>2.2400000000000002</v>
      </c>
      <c r="Y10" s="108">
        <v>3.84</v>
      </c>
      <c r="Z10" s="106">
        <v>-20.744680851063826</v>
      </c>
      <c r="AA10" s="108">
        <v>3.65</v>
      </c>
      <c r="AB10" s="105">
        <v>-0.10999999999999988</v>
      </c>
      <c r="AC10" s="106">
        <v>-2.9255319148936141</v>
      </c>
      <c r="AD10" s="91"/>
      <c r="AE10" s="91"/>
      <c r="AF10" s="91"/>
      <c r="AG10" s="91"/>
      <c r="AH10" s="91"/>
      <c r="AI10" s="91"/>
    </row>
    <row r="11" spans="1:35" s="17" customFormat="1" ht="15.75" customHeight="1" x14ac:dyDescent="0.25">
      <c r="A11" s="108">
        <v>7.85E-2</v>
      </c>
      <c r="B11" s="108">
        <v>0.51200000000000001</v>
      </c>
      <c r="C11" s="108">
        <v>0.1026</v>
      </c>
      <c r="D11" s="103">
        <v>51.2</v>
      </c>
      <c r="E11" s="110"/>
      <c r="F11" s="115">
        <v>9.4700000000000006E-2</v>
      </c>
      <c r="G11" s="103">
        <v>9.4700000000000006</v>
      </c>
      <c r="H11" s="103">
        <v>94.7</v>
      </c>
      <c r="I11" s="103">
        <f t="shared" si="0"/>
        <v>23.498759305210918</v>
      </c>
      <c r="J11" s="108">
        <v>0.64800000000000002</v>
      </c>
      <c r="K11" s="108">
        <v>0.17680000000000001</v>
      </c>
      <c r="L11" s="108">
        <v>4.03</v>
      </c>
      <c r="M11" s="108">
        <v>2.3199999999999998</v>
      </c>
      <c r="N11" s="108">
        <v>5.45</v>
      </c>
      <c r="O11" s="108">
        <v>3.29</v>
      </c>
      <c r="P11" s="108">
        <v>2.4300000000000002</v>
      </c>
      <c r="Q11" s="108">
        <v>3.57</v>
      </c>
      <c r="R11" s="106">
        <v>-18.362282878411914</v>
      </c>
      <c r="S11" s="108">
        <v>3.34</v>
      </c>
      <c r="T11" s="108">
        <v>2.77</v>
      </c>
      <c r="U11" s="108">
        <v>3.65</v>
      </c>
      <c r="V11" s="106">
        <v>-17.121588089330032</v>
      </c>
      <c r="W11" s="108">
        <v>3.15</v>
      </c>
      <c r="X11" s="108">
        <v>2.4500000000000002</v>
      </c>
      <c r="Y11" s="108">
        <v>3.74</v>
      </c>
      <c r="Z11" s="106">
        <v>-21.836228287841198</v>
      </c>
      <c r="AA11" s="108">
        <v>3.34</v>
      </c>
      <c r="AB11" s="105">
        <v>-0.69000000000000039</v>
      </c>
      <c r="AC11" s="106">
        <v>-17.121588089330032</v>
      </c>
      <c r="AD11" s="91"/>
      <c r="AE11" s="91"/>
      <c r="AF11" s="91"/>
      <c r="AG11" s="91"/>
      <c r="AH11" s="91"/>
      <c r="AI11" s="91"/>
    </row>
    <row r="12" spans="1:35" s="17" customFormat="1" ht="15.75" customHeight="1" x14ac:dyDescent="0.25">
      <c r="A12" s="108">
        <v>7.5200000000000003E-2</v>
      </c>
      <c r="B12" s="108">
        <v>0.54400000000000004</v>
      </c>
      <c r="C12" s="108">
        <v>0.1147</v>
      </c>
      <c r="D12" s="103">
        <v>54.400000000000006</v>
      </c>
      <c r="E12" s="110"/>
      <c r="F12" s="115">
        <v>7.5700000000000003E-2</v>
      </c>
      <c r="G12" s="103">
        <v>7.57</v>
      </c>
      <c r="H12" s="103">
        <v>75.7</v>
      </c>
      <c r="I12" s="103">
        <f t="shared" si="0"/>
        <v>13.590664272890484</v>
      </c>
      <c r="J12" s="119">
        <v>0.54400000000000004</v>
      </c>
      <c r="K12" s="108">
        <v>0.10340000000000001</v>
      </c>
      <c r="L12" s="108">
        <v>5.57</v>
      </c>
      <c r="M12" s="108">
        <v>4.9400000000000004</v>
      </c>
      <c r="N12" s="108">
        <v>5.82</v>
      </c>
      <c r="O12" s="108">
        <v>5.61</v>
      </c>
      <c r="P12" s="108">
        <v>5.45</v>
      </c>
      <c r="Q12" s="108">
        <v>5.8</v>
      </c>
      <c r="R12" s="106">
        <v>0.71813285457809761</v>
      </c>
      <c r="S12" s="108">
        <v>5.68</v>
      </c>
      <c r="T12" s="108">
        <v>5.08</v>
      </c>
      <c r="U12" s="108">
        <v>6.09</v>
      </c>
      <c r="V12" s="106">
        <v>1.9748653500897564</v>
      </c>
      <c r="W12" s="108">
        <v>5.65</v>
      </c>
      <c r="X12" s="108">
        <v>5.55</v>
      </c>
      <c r="Y12" s="108">
        <v>5.75</v>
      </c>
      <c r="Z12" s="106">
        <v>1.4362657091561952</v>
      </c>
      <c r="AA12" s="108">
        <v>5.68</v>
      </c>
      <c r="AB12" s="105">
        <v>0.10999999999999943</v>
      </c>
      <c r="AC12" s="106">
        <v>1.9748653500897564</v>
      </c>
      <c r="AD12" s="91"/>
      <c r="AE12" s="91"/>
      <c r="AF12" s="91"/>
      <c r="AG12" s="91"/>
      <c r="AH12" s="91"/>
      <c r="AI12" s="91"/>
    </row>
    <row r="13" spans="1:35" s="17" customFormat="1" ht="15.75" customHeight="1" x14ac:dyDescent="0.25">
      <c r="A13" s="108">
        <v>9.3100000000000002E-2</v>
      </c>
      <c r="B13" s="108">
        <v>0.61599999999999999</v>
      </c>
      <c r="C13" s="108">
        <v>0.14199999999999999</v>
      </c>
      <c r="D13" s="103">
        <v>61.6</v>
      </c>
      <c r="E13" s="110"/>
      <c r="F13" s="108">
        <v>0.1174</v>
      </c>
      <c r="G13" s="103">
        <v>11.74</v>
      </c>
      <c r="H13" s="103">
        <v>117.4</v>
      </c>
      <c r="I13" s="103">
        <f t="shared" si="0"/>
        <v>36.459627329192543</v>
      </c>
      <c r="J13" s="108">
        <v>0.80800000000000005</v>
      </c>
      <c r="K13" s="108">
        <v>0.1953</v>
      </c>
      <c r="L13" s="108">
        <v>3.22</v>
      </c>
      <c r="M13" s="108">
        <v>2.95</v>
      </c>
      <c r="N13" s="108">
        <v>3.3</v>
      </c>
      <c r="O13" s="108">
        <v>3.35</v>
      </c>
      <c r="P13" s="108">
        <v>2.98</v>
      </c>
      <c r="Q13" s="108">
        <v>3.68</v>
      </c>
      <c r="R13" s="106">
        <v>4.0372670807453384</v>
      </c>
      <c r="S13" s="108">
        <v>3.25</v>
      </c>
      <c r="T13" s="108">
        <v>3.13</v>
      </c>
      <c r="U13" s="108">
        <v>3.67</v>
      </c>
      <c r="V13" s="106">
        <v>0.93167701863353436</v>
      </c>
      <c r="W13" s="108">
        <v>3.33</v>
      </c>
      <c r="X13" s="108">
        <v>3</v>
      </c>
      <c r="Y13" s="108">
        <v>3.8</v>
      </c>
      <c r="Z13" s="106">
        <v>3.4161490683229774</v>
      </c>
      <c r="AA13" s="108">
        <v>3.35</v>
      </c>
      <c r="AB13" s="105">
        <v>0.12999999999999989</v>
      </c>
      <c r="AC13" s="106">
        <v>4.0372670807453384</v>
      </c>
      <c r="AD13" s="91"/>
      <c r="AE13" s="91"/>
      <c r="AF13" s="91"/>
      <c r="AG13" s="91"/>
      <c r="AH13" s="91"/>
      <c r="AI13" s="91"/>
    </row>
    <row r="14" spans="1:35" s="17" customFormat="1" ht="15.75" customHeight="1" x14ac:dyDescent="0.25">
      <c r="A14" s="108">
        <v>0.1641</v>
      </c>
      <c r="B14" s="108">
        <v>0.63200000000000001</v>
      </c>
      <c r="C14" s="108">
        <v>0.21759999999999999</v>
      </c>
      <c r="D14" s="103">
        <v>63.2</v>
      </c>
      <c r="E14" s="110"/>
      <c r="F14" s="108">
        <v>0.18179999999999999</v>
      </c>
      <c r="G14" s="103">
        <v>18.18</v>
      </c>
      <c r="H14" s="103">
        <v>181.8</v>
      </c>
      <c r="I14" s="103">
        <f t="shared" si="0"/>
        <v>68.345864661654133</v>
      </c>
      <c r="J14" s="108">
        <v>0.68</v>
      </c>
      <c r="K14" s="108">
        <v>0.26829999999999998</v>
      </c>
      <c r="L14" s="108">
        <v>2.66</v>
      </c>
      <c r="M14" s="108">
        <v>2.5499999999999998</v>
      </c>
      <c r="N14" s="108">
        <v>2.75</v>
      </c>
      <c r="O14" s="108">
        <v>2.54</v>
      </c>
      <c r="P14" s="108">
        <v>1.24</v>
      </c>
      <c r="Q14" s="108">
        <v>2.84</v>
      </c>
      <c r="R14" s="106">
        <v>-4.5112781954887256</v>
      </c>
      <c r="S14" s="108">
        <v>2.62</v>
      </c>
      <c r="T14" s="108">
        <v>1.7</v>
      </c>
      <c r="U14" s="108">
        <v>3.5</v>
      </c>
      <c r="V14" s="106">
        <v>-1.5037593984962419</v>
      </c>
      <c r="W14" s="108">
        <v>2.23</v>
      </c>
      <c r="X14" s="108">
        <v>1.95</v>
      </c>
      <c r="Y14" s="108">
        <v>2.4</v>
      </c>
      <c r="Z14" s="106">
        <v>-16.165413533834592</v>
      </c>
      <c r="AA14" s="108">
        <v>2.62</v>
      </c>
      <c r="AB14" s="105">
        <v>-4.0000000000000036E-2</v>
      </c>
      <c r="AC14" s="106">
        <v>-1.5037593984962419</v>
      </c>
      <c r="AD14" s="91"/>
      <c r="AE14" s="91"/>
      <c r="AF14" s="91"/>
      <c r="AG14" s="91"/>
      <c r="AH14" s="91"/>
      <c r="AI14" s="91"/>
    </row>
    <row r="15" spans="1:35" s="17" customFormat="1" ht="15.75" customHeight="1" x14ac:dyDescent="0.25">
      <c r="A15" s="120">
        <v>0.2132</v>
      </c>
      <c r="B15" s="121">
        <v>1.0960000000000001</v>
      </c>
      <c r="C15" s="121">
        <v>0.26019999999999999</v>
      </c>
      <c r="D15" s="103">
        <v>109.60000000000001</v>
      </c>
      <c r="E15" s="122"/>
      <c r="F15" s="121">
        <v>0.1734</v>
      </c>
      <c r="G15" s="103">
        <v>82.399999999999991</v>
      </c>
      <c r="H15" s="103">
        <v>823.99999999999989</v>
      </c>
      <c r="I15" s="103">
        <f t="shared" si="0"/>
        <v>193.88235294117644</v>
      </c>
      <c r="J15" s="121">
        <v>0.82399999999999995</v>
      </c>
      <c r="K15" s="121">
        <v>0.19589999999999999</v>
      </c>
      <c r="L15" s="121">
        <v>4.25</v>
      </c>
      <c r="M15" s="121">
        <v>2.5</v>
      </c>
      <c r="N15" s="121">
        <v>4.9400000000000004</v>
      </c>
      <c r="O15" s="121">
        <v>3.86</v>
      </c>
      <c r="P15" s="121">
        <v>3.5</v>
      </c>
      <c r="Q15" s="121">
        <v>4.08</v>
      </c>
      <c r="R15" s="106">
        <v>-9.176470588235297</v>
      </c>
      <c r="S15" s="121">
        <v>3.8</v>
      </c>
      <c r="T15" s="121">
        <v>3.2</v>
      </c>
      <c r="U15" s="121">
        <v>4.47</v>
      </c>
      <c r="V15" s="106">
        <v>-10.58823529411765</v>
      </c>
      <c r="W15" s="121">
        <v>3.68</v>
      </c>
      <c r="X15" s="121">
        <v>3.31</v>
      </c>
      <c r="Y15" s="121">
        <v>4.3499999999999996</v>
      </c>
      <c r="Z15" s="106">
        <v>-13.411764705882348</v>
      </c>
      <c r="AA15" s="121">
        <v>3.86</v>
      </c>
      <c r="AB15" s="105">
        <v>-0.39000000000000012</v>
      </c>
      <c r="AC15" s="106">
        <v>-9.176470588235297</v>
      </c>
      <c r="AD15" s="123"/>
      <c r="AE15" s="123"/>
      <c r="AF15" s="123"/>
      <c r="AG15" s="123"/>
      <c r="AH15" s="123"/>
      <c r="AI15" s="123"/>
    </row>
    <row r="16" spans="1:35" s="17" customFormat="1" ht="15.75" customHeight="1" x14ac:dyDescent="0.25">
      <c r="A16" s="108">
        <v>0.15140000000000001</v>
      </c>
      <c r="B16" s="108">
        <v>0.52800000000000002</v>
      </c>
      <c r="C16" s="108">
        <v>0.25190000000000001</v>
      </c>
      <c r="D16" s="124">
        <v>52.800000000000004</v>
      </c>
      <c r="E16" s="110"/>
      <c r="F16" s="108">
        <v>0.2792</v>
      </c>
      <c r="G16" s="124">
        <v>27.92</v>
      </c>
      <c r="H16" s="124">
        <v>279.20000000000005</v>
      </c>
      <c r="I16" s="103">
        <f t="shared" si="0"/>
        <v>90.944625407166143</v>
      </c>
      <c r="J16" s="108">
        <v>0.64800000000000002</v>
      </c>
      <c r="K16" s="108">
        <v>0.31540000000000001</v>
      </c>
      <c r="L16" s="108">
        <v>3.07</v>
      </c>
      <c r="M16" s="108">
        <v>1.48</v>
      </c>
      <c r="N16" s="108">
        <v>3.2</v>
      </c>
      <c r="O16" s="108">
        <v>2.96</v>
      </c>
      <c r="P16" s="108">
        <v>2.62</v>
      </c>
      <c r="Q16" s="108">
        <v>3.05</v>
      </c>
      <c r="R16" s="125">
        <v>-3.5830618892508106</v>
      </c>
      <c r="S16" s="108">
        <v>3.06</v>
      </c>
      <c r="T16" s="108">
        <v>2.9</v>
      </c>
      <c r="U16" s="108">
        <v>3.15</v>
      </c>
      <c r="V16" s="125">
        <v>-0.3257328990227944</v>
      </c>
      <c r="W16" s="108">
        <v>2.97</v>
      </c>
      <c r="X16" s="108">
        <v>2.82</v>
      </c>
      <c r="Y16" s="108">
        <v>3.11</v>
      </c>
      <c r="Z16" s="125">
        <v>-3.2573289902280012</v>
      </c>
      <c r="AA16" s="126">
        <v>3.06</v>
      </c>
      <c r="AB16" s="105">
        <v>-9.9999999999997868E-3</v>
      </c>
      <c r="AC16" s="125">
        <v>-0.3257328990227944</v>
      </c>
      <c r="AD16" s="91"/>
      <c r="AE16" s="91"/>
      <c r="AF16" s="91"/>
      <c r="AG16" s="91"/>
      <c r="AH16" s="91"/>
      <c r="AI16" s="91"/>
    </row>
    <row r="17" spans="1:35" s="17" customFormat="1" ht="15.75" customHeight="1" x14ac:dyDescent="0.25">
      <c r="A17" s="122">
        <v>0.34449999999999997</v>
      </c>
      <c r="B17" s="122">
        <v>1.0960000000000001</v>
      </c>
      <c r="C17" s="122">
        <v>0.45029999999999998</v>
      </c>
      <c r="D17" s="103">
        <v>109.60000000000001</v>
      </c>
      <c r="E17" s="122"/>
      <c r="F17" s="122">
        <v>0.31459999999999999</v>
      </c>
      <c r="G17" s="103">
        <v>31.46</v>
      </c>
      <c r="H17" s="103">
        <v>314.60000000000002</v>
      </c>
      <c r="I17" s="103">
        <f t="shared" si="0"/>
        <v>88.619718309859167</v>
      </c>
      <c r="J17" s="122">
        <v>1.0880000000000001</v>
      </c>
      <c r="K17" s="122">
        <v>0.45689999999999997</v>
      </c>
      <c r="L17" s="122">
        <v>3.55</v>
      </c>
      <c r="M17" s="122">
        <v>3.3</v>
      </c>
      <c r="N17" s="122">
        <v>3.85</v>
      </c>
      <c r="O17" s="122">
        <v>3.28</v>
      </c>
      <c r="P17" s="122">
        <v>2.59</v>
      </c>
      <c r="Q17" s="122">
        <v>3.65</v>
      </c>
      <c r="R17" s="106">
        <v>-7.6056338028169019</v>
      </c>
      <c r="S17" s="122">
        <v>2.79</v>
      </c>
      <c r="T17" s="122">
        <v>1.77</v>
      </c>
      <c r="U17" s="122">
        <v>4.6500000000000004</v>
      </c>
      <c r="V17" s="106">
        <v>-21.408450704225345</v>
      </c>
      <c r="W17" s="122">
        <v>2.84</v>
      </c>
      <c r="X17" s="122">
        <v>2.5</v>
      </c>
      <c r="Y17" s="122">
        <v>3.55</v>
      </c>
      <c r="Z17" s="106">
        <v>-20</v>
      </c>
      <c r="AA17" s="122">
        <v>3.28</v>
      </c>
      <c r="AB17" s="105">
        <v>-0.27</v>
      </c>
      <c r="AC17" s="106">
        <v>-7.6056338028169019</v>
      </c>
      <c r="AD17" s="123"/>
      <c r="AE17" s="123"/>
      <c r="AF17" s="123"/>
      <c r="AG17" s="123"/>
      <c r="AH17" s="123"/>
      <c r="AI17" s="123"/>
    </row>
    <row r="18" spans="1:35" s="17" customFormat="1" ht="15.75" customHeight="1" x14ac:dyDescent="0.25">
      <c r="A18" s="108">
        <v>0.13739999999999999</v>
      </c>
      <c r="B18" s="108">
        <v>0.58399999999999996</v>
      </c>
      <c r="C18" s="108">
        <v>0.21299999999999999</v>
      </c>
      <c r="D18" s="103">
        <v>58.4</v>
      </c>
      <c r="E18" s="110"/>
      <c r="F18" s="108">
        <v>0.52149999999999996</v>
      </c>
      <c r="G18" s="103">
        <v>52.15</v>
      </c>
      <c r="H18" s="103">
        <v>521.5</v>
      </c>
      <c r="I18" s="103">
        <f t="shared" si="0"/>
        <v>103.26732673267327</v>
      </c>
      <c r="J18" s="108">
        <v>1.0720000000000001</v>
      </c>
      <c r="K18" s="108">
        <v>0.67210000000000003</v>
      </c>
      <c r="L18" s="108">
        <v>5.05</v>
      </c>
      <c r="M18" s="108">
        <v>3.45</v>
      </c>
      <c r="N18" s="108">
        <v>5.78</v>
      </c>
      <c r="O18" s="108">
        <v>4.3</v>
      </c>
      <c r="P18" s="108">
        <v>3.99</v>
      </c>
      <c r="Q18" s="108">
        <v>4.5</v>
      </c>
      <c r="R18" s="106">
        <v>-14.85148514851485</v>
      </c>
      <c r="S18" s="108">
        <v>4.13</v>
      </c>
      <c r="T18" s="108">
        <v>4.01</v>
      </c>
      <c r="U18" s="108">
        <v>4.42</v>
      </c>
      <c r="V18" s="106">
        <v>-18.217821782178216</v>
      </c>
      <c r="W18" s="108">
        <v>4.13</v>
      </c>
      <c r="X18" s="108">
        <v>4.0999999999999996</v>
      </c>
      <c r="Y18" s="108">
        <v>4.2</v>
      </c>
      <c r="Z18" s="106">
        <v>-18.217821782178216</v>
      </c>
      <c r="AA18" s="126">
        <v>4.3</v>
      </c>
      <c r="AB18" s="105">
        <v>-0.75</v>
      </c>
      <c r="AC18" s="125">
        <v>-14.85148514851485</v>
      </c>
      <c r="AD18" s="91"/>
      <c r="AE18" s="91"/>
      <c r="AF18" s="91"/>
      <c r="AG18" s="91"/>
      <c r="AH18" s="91"/>
      <c r="AI18" s="91"/>
    </row>
    <row r="19" spans="1:35" s="17" customFormat="1" ht="15.75" customHeight="1" x14ac:dyDescent="0.25">
      <c r="A19" s="108">
        <v>0.13639999999999999</v>
      </c>
      <c r="B19" s="108">
        <v>1.04</v>
      </c>
      <c r="C19" s="108">
        <v>0.26</v>
      </c>
      <c r="D19" s="103">
        <v>104</v>
      </c>
      <c r="E19" s="110"/>
      <c r="F19" s="108">
        <v>0.13320000000000001</v>
      </c>
      <c r="G19" s="103">
        <v>13.320000000000002</v>
      </c>
      <c r="H19" s="103">
        <v>133.20000000000002</v>
      </c>
      <c r="I19" s="103">
        <f t="shared" si="0"/>
        <v>25.132075471698116</v>
      </c>
      <c r="J19" s="108">
        <v>1.04</v>
      </c>
      <c r="K19" s="108">
        <v>0.20319999999999999</v>
      </c>
      <c r="L19" s="108">
        <v>5.3</v>
      </c>
      <c r="M19" s="108">
        <v>4.75</v>
      </c>
      <c r="N19" s="108">
        <v>5.87</v>
      </c>
      <c r="O19" s="108">
        <v>4.92</v>
      </c>
      <c r="P19" s="108">
        <v>3.1</v>
      </c>
      <c r="Q19" s="108">
        <v>6.02</v>
      </c>
      <c r="R19" s="106">
        <v>-7.1698113207547154</v>
      </c>
      <c r="S19" s="108">
        <v>5.14</v>
      </c>
      <c r="T19" s="108">
        <v>3.15</v>
      </c>
      <c r="U19" s="108">
        <v>5.95</v>
      </c>
      <c r="V19" s="106">
        <v>-3.0188679245283048</v>
      </c>
      <c r="W19" s="108">
        <v>3.68</v>
      </c>
      <c r="X19" s="108">
        <v>0.3</v>
      </c>
      <c r="Y19" s="108">
        <v>6.23</v>
      </c>
      <c r="Z19" s="106">
        <v>-30.566037735849051</v>
      </c>
      <c r="AA19" s="108">
        <v>5.14</v>
      </c>
      <c r="AB19" s="105">
        <v>-0.16000000000000014</v>
      </c>
      <c r="AC19" s="125">
        <v>-3.0188679245283048</v>
      </c>
      <c r="AD19" s="91"/>
      <c r="AE19" s="91"/>
      <c r="AF19" s="91"/>
      <c r="AG19" s="91"/>
      <c r="AH19" s="91"/>
      <c r="AI19" s="91"/>
    </row>
    <row r="20" spans="1:35" s="17" customFormat="1" ht="15.75" customHeight="1" x14ac:dyDescent="0.25">
      <c r="A20" s="110">
        <v>0.13220000000000001</v>
      </c>
      <c r="B20" s="110">
        <v>0.54600000000000004</v>
      </c>
      <c r="C20" s="110">
        <v>0.18609999999999999</v>
      </c>
      <c r="D20" s="103">
        <v>54.6</v>
      </c>
      <c r="E20" s="110"/>
      <c r="F20" s="110">
        <v>0.3478</v>
      </c>
      <c r="G20" s="103">
        <v>34.78</v>
      </c>
      <c r="H20" s="103">
        <v>347.8</v>
      </c>
      <c r="I20" s="103">
        <f t="shared" si="0"/>
        <v>72.761506276150627</v>
      </c>
      <c r="J20" s="110">
        <v>0.8</v>
      </c>
      <c r="K20" s="110">
        <v>0.36159999999999998</v>
      </c>
      <c r="L20" s="110">
        <v>4.78</v>
      </c>
      <c r="M20" s="110">
        <v>4.6500000000000004</v>
      </c>
      <c r="N20" s="110">
        <v>4.9000000000000004</v>
      </c>
      <c r="O20" s="110">
        <v>4.5</v>
      </c>
      <c r="P20" s="110">
        <v>3.55</v>
      </c>
      <c r="Q20" s="110">
        <v>4.88</v>
      </c>
      <c r="R20" s="106">
        <v>-5.8577405857740636</v>
      </c>
      <c r="S20" s="110">
        <v>4.63</v>
      </c>
      <c r="T20" s="110">
        <v>4.0999999999999996</v>
      </c>
      <c r="U20" s="110">
        <v>4.95</v>
      </c>
      <c r="V20" s="106">
        <v>-3.1380753138075388</v>
      </c>
      <c r="W20" s="110">
        <v>4.67</v>
      </c>
      <c r="X20" s="110">
        <v>3.1</v>
      </c>
      <c r="Y20" s="110">
        <v>5.23</v>
      </c>
      <c r="Z20" s="106">
        <v>-2.3012552301255296</v>
      </c>
      <c r="AA20" s="110">
        <v>4.67</v>
      </c>
      <c r="AB20" s="105">
        <v>-0.11000000000000032</v>
      </c>
      <c r="AC20" s="125">
        <v>-2.3012552301255296</v>
      </c>
      <c r="AD20" s="91"/>
      <c r="AE20" s="91"/>
      <c r="AF20" s="91"/>
      <c r="AG20" s="91"/>
      <c r="AH20" s="91"/>
      <c r="AI20" s="91"/>
    </row>
    <row r="21" spans="1:35" s="17" customFormat="1" ht="15.75" customHeight="1" x14ac:dyDescent="0.25">
      <c r="A21" s="110">
        <v>8.2400000000000001E-2</v>
      </c>
      <c r="B21" s="110">
        <v>0.432</v>
      </c>
      <c r="C21" s="110">
        <v>0.157</v>
      </c>
      <c r="D21" s="103">
        <v>43.2</v>
      </c>
      <c r="E21" s="110"/>
      <c r="F21" s="110">
        <v>0.25659999999999999</v>
      </c>
      <c r="G21" s="103">
        <v>25.66</v>
      </c>
      <c r="H21" s="103">
        <v>256.60000000000002</v>
      </c>
      <c r="I21" s="103">
        <f t="shared" si="0"/>
        <v>65.794871794871796</v>
      </c>
      <c r="J21" s="110">
        <v>0.59199999999999997</v>
      </c>
      <c r="K21" s="110">
        <v>0.30890000000000001</v>
      </c>
      <c r="L21" s="110">
        <v>3.9</v>
      </c>
      <c r="M21" s="110">
        <v>3.5</v>
      </c>
      <c r="N21" s="110">
        <v>4.0999999999999996</v>
      </c>
      <c r="O21" s="110">
        <v>3.58</v>
      </c>
      <c r="P21" s="110">
        <v>2.4</v>
      </c>
      <c r="Q21" s="110">
        <v>4.2</v>
      </c>
      <c r="R21" s="106">
        <v>-8.2051282051282008</v>
      </c>
      <c r="S21" s="110">
        <v>3.47</v>
      </c>
      <c r="T21" s="110">
        <v>1.07</v>
      </c>
      <c r="U21" s="110">
        <v>4.63</v>
      </c>
      <c r="V21" s="106">
        <v>-11.025641025641018</v>
      </c>
      <c r="W21" s="110">
        <v>3.74</v>
      </c>
      <c r="X21" s="110">
        <v>2</v>
      </c>
      <c r="Y21" s="110">
        <v>4.1500000000000004</v>
      </c>
      <c r="Z21" s="106">
        <v>-4.1025641025640951</v>
      </c>
      <c r="AA21" s="110">
        <v>3.74</v>
      </c>
      <c r="AB21" s="105">
        <v>-0.1599999999999997</v>
      </c>
      <c r="AC21" s="125">
        <v>-4.1025641025640951</v>
      </c>
      <c r="AD21" s="91"/>
      <c r="AE21" s="91"/>
      <c r="AF21" s="91"/>
      <c r="AG21" s="91"/>
      <c r="AH21" s="91"/>
      <c r="AI21" s="91"/>
    </row>
    <row r="22" spans="1:35" s="17" customFormat="1" ht="15.75" customHeight="1" x14ac:dyDescent="0.25">
      <c r="A22" s="110">
        <v>8.2199999999999995E-2</v>
      </c>
      <c r="B22" s="110">
        <v>0.53600000000000003</v>
      </c>
      <c r="C22" s="110">
        <v>0.1157</v>
      </c>
      <c r="D22" s="103">
        <v>53.6</v>
      </c>
      <c r="E22" s="110"/>
      <c r="F22" s="110">
        <v>5.6800000000000003E-2</v>
      </c>
      <c r="G22" s="103">
        <v>5.6800000000000006</v>
      </c>
      <c r="H22" s="103">
        <v>56.800000000000004</v>
      </c>
      <c r="I22" s="103">
        <f t="shared" si="0"/>
        <v>10.986460348162478</v>
      </c>
      <c r="J22" s="110">
        <v>0.35199999999999998</v>
      </c>
      <c r="K22" s="110">
        <v>6.2700000000000006E-2</v>
      </c>
      <c r="L22" s="110">
        <v>5.17</v>
      </c>
      <c r="M22" s="110">
        <v>5.0199999999999996</v>
      </c>
      <c r="N22" s="110">
        <v>5.27</v>
      </c>
      <c r="O22" s="110">
        <v>4.6900000000000004</v>
      </c>
      <c r="P22" s="110">
        <v>4.42</v>
      </c>
      <c r="Q22" s="110">
        <v>4.8</v>
      </c>
      <c r="R22" s="106">
        <v>-9.2843326885879982</v>
      </c>
      <c r="S22" s="110">
        <v>5.07</v>
      </c>
      <c r="T22" s="110">
        <v>4.95</v>
      </c>
      <c r="U22" s="110">
        <v>5.15</v>
      </c>
      <c r="V22" s="106">
        <v>-1.9342359767891615</v>
      </c>
      <c r="W22" s="110">
        <v>4.87</v>
      </c>
      <c r="X22" s="110">
        <v>4.75</v>
      </c>
      <c r="Y22" s="110">
        <v>4.95</v>
      </c>
      <c r="Z22" s="106">
        <v>-5.802707930367502</v>
      </c>
      <c r="AA22" s="110">
        <v>5.07</v>
      </c>
      <c r="AB22" s="105">
        <v>-9.9999999999999645E-2</v>
      </c>
      <c r="AC22" s="125">
        <v>-1.9342359767891615</v>
      </c>
      <c r="AD22" s="91"/>
      <c r="AE22" s="91"/>
      <c r="AF22" s="91"/>
      <c r="AG22" s="91"/>
      <c r="AH22" s="91"/>
      <c r="AI22" s="91"/>
    </row>
    <row r="23" spans="1:35" s="17" customFormat="1" ht="15.75" customHeight="1" x14ac:dyDescent="0.25">
      <c r="A23" s="110">
        <v>4.3700000000000003E-2</v>
      </c>
      <c r="B23" s="110">
        <v>0.34210000000000002</v>
      </c>
      <c r="C23" s="110">
        <v>7.2300000000000003E-2</v>
      </c>
      <c r="D23" s="103">
        <v>34.21</v>
      </c>
      <c r="E23" s="110"/>
      <c r="F23" s="110">
        <v>0.15890000000000001</v>
      </c>
      <c r="G23" s="103">
        <v>15.89</v>
      </c>
      <c r="H23" s="103">
        <v>158.9</v>
      </c>
      <c r="I23" s="103">
        <f t="shared" si="0"/>
        <v>32.036290322580648</v>
      </c>
      <c r="J23" s="110">
        <v>0.47099999999999997</v>
      </c>
      <c r="K23" s="110">
        <v>0.1744</v>
      </c>
      <c r="L23" s="110">
        <v>4.96</v>
      </c>
      <c r="M23" s="110">
        <v>4.87</v>
      </c>
      <c r="N23" s="110">
        <v>5.05</v>
      </c>
      <c r="O23" s="110">
        <v>4.38</v>
      </c>
      <c r="P23" s="110">
        <v>4.2</v>
      </c>
      <c r="Q23" s="110">
        <v>4.51</v>
      </c>
      <c r="R23" s="106">
        <v>-11.693548387096776</v>
      </c>
      <c r="S23" s="110">
        <v>4.92</v>
      </c>
      <c r="T23" s="110">
        <v>4.8</v>
      </c>
      <c r="U23" s="110">
        <v>5.08</v>
      </c>
      <c r="V23" s="106">
        <v>-0.80645161290322642</v>
      </c>
      <c r="W23" s="110">
        <v>4.82</v>
      </c>
      <c r="X23" s="110">
        <v>4.68</v>
      </c>
      <c r="Y23" s="110">
        <v>5.09</v>
      </c>
      <c r="Z23" s="106">
        <v>-2.8225806451612838</v>
      </c>
      <c r="AA23" s="122">
        <v>4.92</v>
      </c>
      <c r="AB23" s="105">
        <v>-4.0000000000000036E-2</v>
      </c>
      <c r="AC23" s="125">
        <v>-0.80645161290322642</v>
      </c>
      <c r="AD23" s="91"/>
      <c r="AE23" s="91"/>
      <c r="AF23" s="91"/>
      <c r="AG23" s="91"/>
      <c r="AH23" s="91"/>
      <c r="AI23" s="91"/>
    </row>
    <row r="24" spans="1:35" s="17" customFormat="1" ht="15.75" customHeight="1" x14ac:dyDescent="0.25">
      <c r="A24" s="110">
        <v>0.1094</v>
      </c>
      <c r="B24" s="110">
        <v>0.46400000000000002</v>
      </c>
      <c r="C24" s="110">
        <v>0.1283</v>
      </c>
      <c r="D24" s="103">
        <v>46.400000000000006</v>
      </c>
      <c r="E24" s="110"/>
      <c r="F24" s="110">
        <v>6.9699999999999998E-2</v>
      </c>
      <c r="G24" s="103">
        <v>6.97</v>
      </c>
      <c r="H24" s="103">
        <v>69.7</v>
      </c>
      <c r="I24" s="103">
        <f t="shared" si="0"/>
        <v>14.673684210526316</v>
      </c>
      <c r="J24" s="110">
        <v>0.41599999999999998</v>
      </c>
      <c r="K24" s="110">
        <v>7.0099999999999996E-2</v>
      </c>
      <c r="L24" s="110">
        <v>4.75</v>
      </c>
      <c r="M24" s="110">
        <v>4.55</v>
      </c>
      <c r="N24" s="110">
        <v>5.54</v>
      </c>
      <c r="O24" s="110">
        <v>4.7</v>
      </c>
      <c r="P24" s="110">
        <v>3.82</v>
      </c>
      <c r="Q24" s="110">
        <v>5.03</v>
      </c>
      <c r="R24" s="106">
        <v>-1.0526315789473648</v>
      </c>
      <c r="S24" s="110">
        <v>4.63</v>
      </c>
      <c r="T24" s="110">
        <v>4.42</v>
      </c>
      <c r="U24" s="110">
        <v>4.8</v>
      </c>
      <c r="V24" s="106">
        <v>-2.5263157894736867</v>
      </c>
      <c r="W24" s="110">
        <v>4.7699999999999996</v>
      </c>
      <c r="X24" s="110">
        <v>4.45</v>
      </c>
      <c r="Y24" s="110">
        <v>4.9400000000000004</v>
      </c>
      <c r="Z24" s="106">
        <v>0.42105263157893841</v>
      </c>
      <c r="AA24" s="110">
        <v>4.7699999999999996</v>
      </c>
      <c r="AB24" s="105">
        <v>1.9999999999999574E-2</v>
      </c>
      <c r="AC24" s="125">
        <v>0.42105263157893841</v>
      </c>
      <c r="AD24" s="91"/>
      <c r="AE24" s="91"/>
      <c r="AF24" s="91"/>
      <c r="AG24" s="91"/>
      <c r="AH24" s="91"/>
      <c r="AI24" s="91"/>
    </row>
    <row r="25" spans="1:35" s="17" customFormat="1" ht="15.75" customHeight="1" x14ac:dyDescent="0.25">
      <c r="A25" s="110">
        <v>4.6800000000000001E-2</v>
      </c>
      <c r="B25" s="110">
        <v>0.32</v>
      </c>
      <c r="C25" s="110">
        <v>8.2299999999999998E-2</v>
      </c>
      <c r="D25" s="103">
        <v>32</v>
      </c>
      <c r="E25" s="110"/>
      <c r="F25" s="110">
        <v>0.2334</v>
      </c>
      <c r="G25" s="103">
        <v>23.34</v>
      </c>
      <c r="H25" s="103">
        <v>233.4</v>
      </c>
      <c r="I25" s="103">
        <f t="shared" si="0"/>
        <v>50.301724137931039</v>
      </c>
      <c r="J25" s="110">
        <v>0.61599999999999999</v>
      </c>
      <c r="K25" s="110">
        <v>0.3286</v>
      </c>
      <c r="L25" s="110">
        <v>4.6399999999999997</v>
      </c>
      <c r="M25" s="110">
        <v>4.1500000000000004</v>
      </c>
      <c r="N25" s="110">
        <v>5</v>
      </c>
      <c r="O25" s="110">
        <v>4.58</v>
      </c>
      <c r="P25" s="110">
        <v>4.3</v>
      </c>
      <c r="Q25" s="110">
        <v>4.91</v>
      </c>
      <c r="R25" s="106">
        <v>-1.2931034482758537</v>
      </c>
      <c r="S25" s="110">
        <v>4.6100000000000003</v>
      </c>
      <c r="T25" s="110">
        <v>4.4000000000000004</v>
      </c>
      <c r="U25" s="110">
        <v>4.75</v>
      </c>
      <c r="V25" s="106">
        <v>-0.64655172413791728</v>
      </c>
      <c r="W25" s="110">
        <v>4.51</v>
      </c>
      <c r="X25" s="110">
        <v>4.25</v>
      </c>
      <c r="Y25" s="110">
        <v>4.67</v>
      </c>
      <c r="Z25" s="106">
        <v>-2.8017241379310325</v>
      </c>
      <c r="AA25" s="110">
        <v>4.6100000000000003</v>
      </c>
      <c r="AB25" s="105">
        <v>-0.19999999999999929</v>
      </c>
      <c r="AC25" s="125">
        <v>-0.64655172413791728</v>
      </c>
      <c r="AD25" s="91"/>
      <c r="AE25" s="91"/>
      <c r="AF25" s="91"/>
      <c r="AG25" s="91"/>
      <c r="AH25" s="91"/>
      <c r="AI25" s="91"/>
    </row>
    <row r="26" spans="1:35" s="17" customFormat="1" ht="15.75" customHeight="1" x14ac:dyDescent="0.25">
      <c r="A26" s="110">
        <v>3.78E-2</v>
      </c>
      <c r="B26" s="110">
        <v>0.36449999999999999</v>
      </c>
      <c r="C26" s="110">
        <v>8.0100000000000005E-2</v>
      </c>
      <c r="D26" s="103">
        <v>36.449999999999996</v>
      </c>
      <c r="E26" s="110"/>
      <c r="F26" s="110">
        <v>0.19320000000000001</v>
      </c>
      <c r="G26" s="103">
        <v>19.32</v>
      </c>
      <c r="H26" s="103">
        <v>193.2</v>
      </c>
      <c r="I26" s="103">
        <f t="shared" si="0"/>
        <v>44.722222222222214</v>
      </c>
      <c r="J26" s="110">
        <v>0.58320000000000005</v>
      </c>
      <c r="K26" s="110">
        <v>0.27439999999999998</v>
      </c>
      <c r="L26" s="122">
        <v>4.32</v>
      </c>
      <c r="M26" s="122">
        <v>3.93</v>
      </c>
      <c r="N26" s="122">
        <v>5.12</v>
      </c>
      <c r="O26" s="110">
        <v>3.76</v>
      </c>
      <c r="P26" s="110">
        <v>3.63</v>
      </c>
      <c r="Q26" s="110">
        <v>3.99</v>
      </c>
      <c r="R26" s="106">
        <v>-12.962962962962973</v>
      </c>
      <c r="S26" s="110">
        <v>3.61</v>
      </c>
      <c r="T26" s="110">
        <v>3.15</v>
      </c>
      <c r="U26" s="110">
        <v>4.2699999999999996</v>
      </c>
      <c r="V26" s="106">
        <v>-16.435185185185194</v>
      </c>
      <c r="W26" s="110">
        <v>3.79</v>
      </c>
      <c r="X26" s="110">
        <v>3.5</v>
      </c>
      <c r="Y26" s="110">
        <v>4.2</v>
      </c>
      <c r="Z26" s="106">
        <v>-12.268518518518523</v>
      </c>
      <c r="AA26" s="110">
        <v>3.79</v>
      </c>
      <c r="AB26" s="129">
        <v>-0.53000000000000025</v>
      </c>
      <c r="AC26" s="125">
        <v>-12.268518518518523</v>
      </c>
      <c r="AD26" s="91"/>
      <c r="AE26" s="91"/>
      <c r="AF26" s="91"/>
      <c r="AG26" s="91"/>
      <c r="AH26" s="91"/>
      <c r="AI26" s="91"/>
    </row>
    <row r="27" spans="1:35" s="17" customFormat="1" ht="15.75" customHeight="1" x14ac:dyDescent="0.25">
      <c r="A27" s="110">
        <v>2.3300000000000001E-2</v>
      </c>
      <c r="B27" s="110">
        <v>0.20749999999999999</v>
      </c>
      <c r="C27" s="110">
        <v>5.1999999999999998E-2</v>
      </c>
      <c r="D27" s="103">
        <v>20.75</v>
      </c>
      <c r="E27" s="110"/>
      <c r="F27" s="110">
        <v>8.6499999999999994E-2</v>
      </c>
      <c r="G27" s="103">
        <v>8.6499999999999986</v>
      </c>
      <c r="H27" s="103">
        <v>86.499999999999986</v>
      </c>
      <c r="I27" s="103">
        <f t="shared" si="0"/>
        <v>17.798353909465018</v>
      </c>
      <c r="J27" s="110">
        <v>0.30280000000000001</v>
      </c>
      <c r="K27" s="110">
        <v>0.129</v>
      </c>
      <c r="L27" s="110">
        <v>4.8600000000000003</v>
      </c>
      <c r="M27" s="110">
        <v>4.54</v>
      </c>
      <c r="N27" s="110">
        <v>5.65</v>
      </c>
      <c r="O27" s="110">
        <v>4.08</v>
      </c>
      <c r="P27" s="110">
        <v>4</v>
      </c>
      <c r="Q27" s="110">
        <v>4.17</v>
      </c>
      <c r="R27" s="106">
        <v>-16.049382716049386</v>
      </c>
      <c r="S27" s="110">
        <v>4.05</v>
      </c>
      <c r="T27" s="110">
        <v>3.95</v>
      </c>
      <c r="U27" s="110">
        <v>4.1399999999999997</v>
      </c>
      <c r="V27" s="106">
        <v>-16.666666666666679</v>
      </c>
      <c r="W27" s="110">
        <v>4.6900000000000004</v>
      </c>
      <c r="X27" s="110">
        <v>4.12</v>
      </c>
      <c r="Y27" s="110">
        <v>5.14</v>
      </c>
      <c r="Z27" s="106">
        <v>-3.4979423868312742</v>
      </c>
      <c r="AA27" s="110">
        <v>4.6900000000000004</v>
      </c>
      <c r="AB27" s="129">
        <v>-0.16999999999999993</v>
      </c>
      <c r="AC27" s="125">
        <v>-3.4979423868312742</v>
      </c>
      <c r="AD27" s="91"/>
      <c r="AE27" s="91"/>
      <c r="AF27" s="91"/>
      <c r="AG27" s="91"/>
      <c r="AH27" s="91"/>
      <c r="AI27" s="91"/>
    </row>
    <row r="28" spans="1:35" s="17" customFormat="1" ht="15.75" customHeight="1" x14ac:dyDescent="0.25">
      <c r="A28" s="110">
        <v>5.7000000000000002E-2</v>
      </c>
      <c r="B28" s="110">
        <v>0.47660000000000002</v>
      </c>
      <c r="C28" s="110">
        <v>0.12520000000000001</v>
      </c>
      <c r="D28" s="103">
        <v>47.660000000000004</v>
      </c>
      <c r="E28" s="110"/>
      <c r="F28" s="110">
        <v>0.16950000000000001</v>
      </c>
      <c r="G28" s="103">
        <v>16.950000000000003</v>
      </c>
      <c r="H28" s="103">
        <v>169.50000000000003</v>
      </c>
      <c r="I28" s="103">
        <f t="shared" si="0"/>
        <v>36.84782608695653</v>
      </c>
      <c r="J28" s="110">
        <v>0.52710000000000001</v>
      </c>
      <c r="K28" s="110">
        <v>0.25269999999999998</v>
      </c>
      <c r="L28" s="110">
        <v>4.5999999999999996</v>
      </c>
      <c r="M28" s="110">
        <v>4.12</v>
      </c>
      <c r="N28" s="110">
        <v>4.7699999999999996</v>
      </c>
      <c r="O28" s="110">
        <v>4.43</v>
      </c>
      <c r="P28" s="110">
        <v>4.21</v>
      </c>
      <c r="Q28" s="110">
        <v>4.55</v>
      </c>
      <c r="R28" s="106">
        <v>-3.6956521739130421</v>
      </c>
      <c r="S28" s="110">
        <v>4.4400000000000004</v>
      </c>
      <c r="T28" s="110">
        <v>4.24</v>
      </c>
      <c r="U28" s="110">
        <v>4.68</v>
      </c>
      <c r="V28" s="106">
        <v>-3.4782608695652013</v>
      </c>
      <c r="W28" s="110">
        <v>4.3499999999999996</v>
      </c>
      <c r="X28" s="110">
        <v>4.17</v>
      </c>
      <c r="Y28" s="110">
        <v>4.53</v>
      </c>
      <c r="Z28" s="106">
        <v>-5.4347826086956523</v>
      </c>
      <c r="AA28" s="110">
        <v>4.4400000000000004</v>
      </c>
      <c r="AB28" s="129">
        <v>-0.15999999999999925</v>
      </c>
      <c r="AC28" s="125">
        <v>-3.4782608695652013</v>
      </c>
      <c r="AD28" s="91"/>
      <c r="AE28" s="91"/>
      <c r="AF28" s="91"/>
      <c r="AG28" s="91"/>
      <c r="AH28" s="91"/>
      <c r="AI28" s="91"/>
    </row>
    <row r="29" spans="1:35" s="17" customFormat="1" ht="15.75" customHeight="1" x14ac:dyDescent="0.25">
      <c r="A29" s="110">
        <v>4.2900000000000001E-2</v>
      </c>
      <c r="B29" s="110">
        <v>0.4486</v>
      </c>
      <c r="C29" s="110">
        <v>9.9599999999999994E-2</v>
      </c>
      <c r="D29" s="103">
        <v>44.86</v>
      </c>
      <c r="E29" s="110"/>
      <c r="F29" s="110">
        <v>0.16259999999999999</v>
      </c>
      <c r="G29" s="103">
        <v>16.259999999999998</v>
      </c>
      <c r="H29" s="103">
        <v>162.59999999999997</v>
      </c>
      <c r="I29" s="103">
        <f t="shared" si="0"/>
        <v>36.375838926174488</v>
      </c>
      <c r="J29" s="110">
        <v>0.71209999999999996</v>
      </c>
      <c r="K29" s="110">
        <v>0.29749999999999999</v>
      </c>
      <c r="L29" s="110">
        <v>4.47</v>
      </c>
      <c r="M29" s="110">
        <v>4.07</v>
      </c>
      <c r="N29" s="110">
        <v>4.75</v>
      </c>
      <c r="O29" s="110">
        <v>4.17</v>
      </c>
      <c r="P29" s="110">
        <v>3.25</v>
      </c>
      <c r="Q29" s="110">
        <v>4.96</v>
      </c>
      <c r="R29" s="106">
        <v>-6.71140939597315</v>
      </c>
      <c r="S29" s="110">
        <v>4.51</v>
      </c>
      <c r="T29" s="110">
        <v>4.0999999999999996</v>
      </c>
      <c r="U29" s="110">
        <v>4.78</v>
      </c>
      <c r="V29" s="106">
        <v>0.89485458612975477</v>
      </c>
      <c r="W29" s="126">
        <v>3.99</v>
      </c>
      <c r="X29" s="126">
        <v>3.74</v>
      </c>
      <c r="Y29" s="126">
        <v>4.42</v>
      </c>
      <c r="Z29" s="130">
        <v>-10.738255033557037</v>
      </c>
      <c r="AA29" s="110">
        <v>4.51</v>
      </c>
      <c r="AB29" s="129">
        <v>4.0000000000000036E-2</v>
      </c>
      <c r="AC29" s="125">
        <v>0.89485458612975477</v>
      </c>
      <c r="AD29" s="91"/>
      <c r="AE29" s="91"/>
      <c r="AF29" s="91"/>
      <c r="AG29" s="91"/>
      <c r="AH29" s="91"/>
      <c r="AI29" s="91"/>
    </row>
    <row r="30" spans="1:35" s="17" customFormat="1" ht="15.75" customHeight="1" x14ac:dyDescent="0.25">
      <c r="A30" s="110">
        <v>3.0499999999999999E-2</v>
      </c>
      <c r="B30" s="110">
        <v>0.2019</v>
      </c>
      <c r="C30" s="110">
        <v>7.0800000000000002E-2</v>
      </c>
      <c r="D30" s="103">
        <v>20.190000000000001</v>
      </c>
      <c r="E30" s="110"/>
      <c r="F30" s="110">
        <v>6.8000000000000005E-2</v>
      </c>
      <c r="G30" s="103">
        <v>6.8000000000000007</v>
      </c>
      <c r="H30" s="103">
        <v>68</v>
      </c>
      <c r="I30" s="103">
        <f t="shared" si="0"/>
        <v>19.373219373219374</v>
      </c>
      <c r="J30" s="110">
        <v>0.37569999999999998</v>
      </c>
      <c r="K30" s="110">
        <v>0.12640000000000001</v>
      </c>
      <c r="L30" s="110">
        <v>3.51</v>
      </c>
      <c r="M30" s="110">
        <v>3.45</v>
      </c>
      <c r="N30" s="110">
        <v>3.57</v>
      </c>
      <c r="O30" s="110">
        <v>3.42</v>
      </c>
      <c r="P30" s="110">
        <v>3.2</v>
      </c>
      <c r="Q30" s="110">
        <v>3.73</v>
      </c>
      <c r="R30" s="106">
        <v>-2.5641025641025603</v>
      </c>
      <c r="S30" s="110">
        <v>3.17</v>
      </c>
      <c r="T30" s="110">
        <v>2.95</v>
      </c>
      <c r="U30" s="110">
        <v>3.5</v>
      </c>
      <c r="V30" s="106">
        <v>-9.6866096866096836</v>
      </c>
      <c r="W30" s="110">
        <v>3.44</v>
      </c>
      <c r="X30" s="110">
        <v>2.94</v>
      </c>
      <c r="Y30" s="110">
        <v>3.6</v>
      </c>
      <c r="Z30" s="106">
        <v>-1.9943019943019897</v>
      </c>
      <c r="AA30" s="110">
        <v>3.44</v>
      </c>
      <c r="AB30" s="129">
        <v>-6.999999999999984E-2</v>
      </c>
      <c r="AC30" s="125">
        <v>-1.9943019943019897</v>
      </c>
      <c r="AD30" s="91"/>
      <c r="AE30" s="91"/>
      <c r="AF30" s="91"/>
      <c r="AG30" s="91"/>
      <c r="AH30" s="91"/>
      <c r="AI30" s="91"/>
    </row>
    <row r="31" spans="1:35" s="17" customFormat="1" ht="15.75" customHeight="1" x14ac:dyDescent="0.25">
      <c r="A31" s="110">
        <v>3.85E-2</v>
      </c>
      <c r="B31" s="110">
        <v>0.29720000000000002</v>
      </c>
      <c r="C31" s="110">
        <v>8.3099999999999993E-2</v>
      </c>
      <c r="D31" s="103">
        <v>29.720000000000002</v>
      </c>
      <c r="E31" s="110"/>
      <c r="F31" s="110">
        <v>2.2200000000000001E-2</v>
      </c>
      <c r="G31" s="103">
        <v>2.2200000000000002</v>
      </c>
      <c r="H31" s="103">
        <v>22.200000000000003</v>
      </c>
      <c r="I31" s="103">
        <f t="shared" si="0"/>
        <v>3.4850863422291996</v>
      </c>
      <c r="J31" s="110">
        <v>0.1794</v>
      </c>
      <c r="K31" s="110">
        <v>4.8000000000000001E-2</v>
      </c>
      <c r="L31" s="110">
        <v>6.37</v>
      </c>
      <c r="M31" s="110">
        <v>5.79</v>
      </c>
      <c r="N31" s="110">
        <v>6.77</v>
      </c>
      <c r="O31" s="110">
        <v>5.69</v>
      </c>
      <c r="P31" s="110">
        <v>5.31</v>
      </c>
      <c r="Q31" s="110">
        <v>6.3</v>
      </c>
      <c r="R31" s="106">
        <v>-10.675039246467813</v>
      </c>
      <c r="S31" s="110">
        <v>5.16</v>
      </c>
      <c r="T31" s="110">
        <v>4.1879999999999997</v>
      </c>
      <c r="U31" s="110">
        <v>5.71</v>
      </c>
      <c r="V31" s="106">
        <v>-18.995290423861853</v>
      </c>
      <c r="W31" s="110">
        <v>5.43</v>
      </c>
      <c r="X31" s="110">
        <v>4.17</v>
      </c>
      <c r="Y31" s="110">
        <v>6.11</v>
      </c>
      <c r="Z31" s="106">
        <v>-14.756671899529048</v>
      </c>
      <c r="AA31" s="110">
        <v>5.69</v>
      </c>
      <c r="AB31" s="129">
        <v>-0.67999999999999972</v>
      </c>
      <c r="AC31" s="125">
        <v>-10.675039246467813</v>
      </c>
      <c r="AD31" s="91"/>
      <c r="AE31" s="91"/>
      <c r="AF31" s="91"/>
      <c r="AG31" s="91"/>
      <c r="AH31" s="91"/>
      <c r="AI31" s="91"/>
    </row>
    <row r="32" spans="1:35" s="17" customFormat="1" ht="15.75" customHeight="1" x14ac:dyDescent="0.25">
      <c r="A32" s="110">
        <v>2.4E-2</v>
      </c>
      <c r="B32" s="110">
        <v>0.24110000000000001</v>
      </c>
      <c r="C32" s="110">
        <v>6.4299999999999996E-2</v>
      </c>
      <c r="D32" s="103">
        <v>24.11</v>
      </c>
      <c r="E32" s="110"/>
      <c r="F32" s="110">
        <v>0.03</v>
      </c>
      <c r="G32" s="103">
        <v>3</v>
      </c>
      <c r="H32" s="103">
        <v>30</v>
      </c>
      <c r="I32" s="103">
        <f t="shared" si="0"/>
        <v>6.3424947145877368</v>
      </c>
      <c r="J32" s="110">
        <v>0.25230000000000002</v>
      </c>
      <c r="K32" s="110">
        <v>6.6000000000000003E-2</v>
      </c>
      <c r="L32" s="110">
        <v>4.7300000000000004</v>
      </c>
      <c r="M32" s="110">
        <v>4.54</v>
      </c>
      <c r="N32" s="110">
        <v>5.31</v>
      </c>
      <c r="O32" s="110">
        <v>4.9400000000000004</v>
      </c>
      <c r="P32" s="110">
        <v>3.88</v>
      </c>
      <c r="Q32" s="110">
        <v>6.13</v>
      </c>
      <c r="R32" s="106">
        <v>4.4397463002114153</v>
      </c>
      <c r="S32" s="110">
        <v>4.82</v>
      </c>
      <c r="T32" s="110">
        <v>4.0199999999999996</v>
      </c>
      <c r="U32" s="110">
        <v>5.31</v>
      </c>
      <c r="V32" s="106">
        <v>1.9027484143763183</v>
      </c>
      <c r="W32" s="110">
        <v>4.2699999999999996</v>
      </c>
      <c r="X32" s="110">
        <v>3.9</v>
      </c>
      <c r="Y32" s="110">
        <v>5.32</v>
      </c>
      <c r="Z32" s="106">
        <v>-9.7251585623678825</v>
      </c>
      <c r="AA32" s="110">
        <v>4.9400000000000004</v>
      </c>
      <c r="AB32" s="129">
        <v>-0.65000000000000036</v>
      </c>
      <c r="AC32" s="125">
        <v>4.4397463002114153</v>
      </c>
      <c r="AD32" s="91"/>
      <c r="AE32" s="91"/>
      <c r="AF32" s="91"/>
      <c r="AG32" s="91"/>
      <c r="AH32" s="91"/>
      <c r="AI32" s="91"/>
    </row>
    <row r="33" spans="1:35" s="17" customFormat="1" ht="15.75" customHeight="1" x14ac:dyDescent="0.25">
      <c r="A33" s="110">
        <v>5.9400000000000001E-2</v>
      </c>
      <c r="B33" s="110">
        <v>0.4879</v>
      </c>
      <c r="C33" s="110">
        <v>9.7000000000000003E-2</v>
      </c>
      <c r="D33" s="103">
        <v>48.79</v>
      </c>
      <c r="E33" s="110"/>
      <c r="F33" s="110">
        <v>0.17730000000000001</v>
      </c>
      <c r="G33" s="103">
        <v>17.73</v>
      </c>
      <c r="H33" s="103">
        <v>177.3</v>
      </c>
      <c r="I33" s="103">
        <f t="shared" si="0"/>
        <v>30.359589041095894</v>
      </c>
      <c r="J33" s="110">
        <v>0.5383</v>
      </c>
      <c r="K33" s="110">
        <v>0.2079</v>
      </c>
      <c r="L33" s="110">
        <v>5.84</v>
      </c>
      <c r="M33" s="110">
        <v>5.57</v>
      </c>
      <c r="N33" s="110">
        <v>7.01</v>
      </c>
      <c r="O33" s="110">
        <v>5.31</v>
      </c>
      <c r="P33" s="110">
        <v>4.91</v>
      </c>
      <c r="Q33" s="110">
        <v>6.75</v>
      </c>
      <c r="R33" s="106">
        <v>-9.0753424657534296</v>
      </c>
      <c r="S33" s="110">
        <v>4.99</v>
      </c>
      <c r="T33" s="110">
        <v>4.7699999999999996</v>
      </c>
      <c r="U33" s="110">
        <v>6.65</v>
      </c>
      <c r="V33" s="106">
        <v>-14.55479452054794</v>
      </c>
      <c r="W33" s="110">
        <v>5.31</v>
      </c>
      <c r="X33" s="110">
        <v>4.8499999999999996</v>
      </c>
      <c r="Y33" s="110">
        <v>5.62</v>
      </c>
      <c r="Z33" s="106">
        <v>-9.0753424657534296</v>
      </c>
      <c r="AA33" s="110">
        <v>5.31</v>
      </c>
      <c r="AB33" s="129">
        <v>-1.67</v>
      </c>
      <c r="AC33" s="125">
        <v>-9.0753424657534296</v>
      </c>
      <c r="AD33" s="91"/>
      <c r="AE33" s="91"/>
      <c r="AF33" s="91"/>
      <c r="AG33" s="91"/>
      <c r="AH33" s="91"/>
      <c r="AI33" s="91"/>
    </row>
    <row r="34" spans="1:35" s="17" customFormat="1" ht="15.75" customHeight="1" x14ac:dyDescent="0.25">
      <c r="A34" s="110">
        <v>0.15340000000000001</v>
      </c>
      <c r="B34" s="110">
        <v>0.99250000000000005</v>
      </c>
      <c r="C34" s="110">
        <v>0.28949999999999998</v>
      </c>
      <c r="D34" s="103">
        <v>99.25</v>
      </c>
      <c r="E34" s="110"/>
      <c r="F34" s="110">
        <v>0.19819999999999999</v>
      </c>
      <c r="G34" s="103">
        <v>19.82</v>
      </c>
      <c r="H34" s="103">
        <v>198.2</v>
      </c>
      <c r="I34" s="103">
        <f t="shared" si="0"/>
        <v>46.635294117647057</v>
      </c>
      <c r="J34" s="110">
        <v>0.89159999999999995</v>
      </c>
      <c r="K34" s="110">
        <v>0.33700000000000002</v>
      </c>
      <c r="L34" s="110">
        <v>4.25</v>
      </c>
      <c r="M34" s="110">
        <v>3.97</v>
      </c>
      <c r="N34" s="110">
        <v>4.7300000000000004</v>
      </c>
      <c r="O34" s="110">
        <v>4.08</v>
      </c>
      <c r="P34" s="110">
        <v>3.65</v>
      </c>
      <c r="Q34" s="110">
        <v>4.33</v>
      </c>
      <c r="R34" s="106">
        <v>-3.9999999999999982</v>
      </c>
      <c r="S34" s="110">
        <v>3.82</v>
      </c>
      <c r="T34" s="110">
        <v>3.19</v>
      </c>
      <c r="U34" s="110">
        <v>4.72</v>
      </c>
      <c r="V34" s="106">
        <v>-10.117647058823533</v>
      </c>
      <c r="W34" s="110">
        <v>4</v>
      </c>
      <c r="X34" s="110">
        <v>3.32</v>
      </c>
      <c r="Y34" s="110">
        <v>4.83</v>
      </c>
      <c r="Z34" s="106">
        <v>-5.8823529411764701</v>
      </c>
      <c r="AA34" s="110">
        <v>4.08</v>
      </c>
      <c r="AB34" s="129">
        <v>-0.25</v>
      </c>
      <c r="AC34" s="125">
        <v>-3.9999999999999982</v>
      </c>
      <c r="AD34" s="91"/>
      <c r="AE34" s="91"/>
      <c r="AF34" s="91"/>
      <c r="AG34" s="91"/>
      <c r="AH34" s="91"/>
      <c r="AI34" s="91"/>
    </row>
    <row r="35" spans="1:35" s="17" customFormat="1" ht="15.75" customHeight="1" x14ac:dyDescent="0.25">
      <c r="A35" s="110">
        <v>5.67E-2</v>
      </c>
      <c r="B35" s="110">
        <v>0.4486</v>
      </c>
      <c r="C35" s="110">
        <v>0.1038</v>
      </c>
      <c r="D35" s="103">
        <v>44.86</v>
      </c>
      <c r="E35" s="110"/>
      <c r="F35" s="110">
        <v>0.1862</v>
      </c>
      <c r="G35" s="103">
        <v>18.62</v>
      </c>
      <c r="H35" s="103">
        <v>186.20000000000002</v>
      </c>
      <c r="I35" s="103">
        <f t="shared" si="0"/>
        <v>38.630705394190869</v>
      </c>
      <c r="J35" s="110">
        <v>0.58320000000000005</v>
      </c>
      <c r="K35" s="110">
        <v>0.26140000000000002</v>
      </c>
      <c r="L35" s="110">
        <v>4.82</v>
      </c>
      <c r="M35" s="110">
        <v>4.0999999999999996</v>
      </c>
      <c r="N35" s="110">
        <v>5.75</v>
      </c>
      <c r="O35" s="110">
        <v>4.17</v>
      </c>
      <c r="P35" s="110">
        <v>2.19</v>
      </c>
      <c r="Q35" s="110">
        <v>4.6100000000000003</v>
      </c>
      <c r="R35" s="106">
        <v>-13.485477178423244</v>
      </c>
      <c r="S35" s="110">
        <v>4.05</v>
      </c>
      <c r="T35" s="110">
        <v>2.66</v>
      </c>
      <c r="U35" s="110">
        <v>4.55</v>
      </c>
      <c r="V35" s="106">
        <v>-15.975103734439845</v>
      </c>
      <c r="W35" s="110">
        <v>4.0599999999999996</v>
      </c>
      <c r="X35" s="110">
        <v>3.65</v>
      </c>
      <c r="Y35" s="110">
        <v>4.3</v>
      </c>
      <c r="Z35" s="106">
        <v>-15.767634854771797</v>
      </c>
      <c r="AA35" s="110">
        <v>4.17</v>
      </c>
      <c r="AB35" s="129">
        <v>-0.15000000000000036</v>
      </c>
      <c r="AC35" s="125">
        <v>-13.485477178423244</v>
      </c>
      <c r="AD35" s="91"/>
      <c r="AE35" s="91"/>
      <c r="AF35" s="91"/>
      <c r="AG35" s="91"/>
      <c r="AH35" s="91"/>
      <c r="AI35" s="91"/>
    </row>
    <row r="36" spans="1:35" s="17" customFormat="1" ht="15.75" customHeight="1" x14ac:dyDescent="0.25">
      <c r="A36" s="110">
        <v>0.10059999999999999</v>
      </c>
      <c r="B36" s="110">
        <v>0.58879999999999999</v>
      </c>
      <c r="C36" s="110">
        <v>0.1641</v>
      </c>
      <c r="D36" s="103">
        <v>58.879999999999995</v>
      </c>
      <c r="E36" s="110"/>
      <c r="F36" s="110">
        <v>0.26179999999999998</v>
      </c>
      <c r="G36" s="103">
        <v>26.179999999999996</v>
      </c>
      <c r="H36" s="103">
        <v>261.79999999999995</v>
      </c>
      <c r="I36" s="103">
        <f t="shared" si="0"/>
        <v>48.481481481481467</v>
      </c>
      <c r="J36" s="110">
        <v>0.77939999999999998</v>
      </c>
      <c r="K36" s="110">
        <v>0.37190000000000001</v>
      </c>
      <c r="L36" s="110">
        <v>5.4</v>
      </c>
      <c r="M36" s="110">
        <v>5.12</v>
      </c>
      <c r="N36" s="110">
        <v>5.53</v>
      </c>
      <c r="O36" s="110">
        <v>5.26</v>
      </c>
      <c r="P36" s="110">
        <v>5.07</v>
      </c>
      <c r="Q36" s="110">
        <v>5.54</v>
      </c>
      <c r="R36" s="106">
        <v>-2.5925925925926028</v>
      </c>
      <c r="S36" s="110">
        <v>5.36</v>
      </c>
      <c r="T36" s="110">
        <v>4.8499999999999996</v>
      </c>
      <c r="U36" s="110">
        <v>5.68</v>
      </c>
      <c r="V36" s="106">
        <v>-0.74074074074074137</v>
      </c>
      <c r="W36" s="110">
        <v>5.35</v>
      </c>
      <c r="X36" s="110">
        <v>5.03</v>
      </c>
      <c r="Y36" s="110">
        <v>5.79</v>
      </c>
      <c r="Z36" s="106">
        <v>-0.74074074074074137</v>
      </c>
      <c r="AA36" s="110">
        <v>5.36</v>
      </c>
      <c r="AB36" s="129">
        <v>-0.40000000000000036</v>
      </c>
      <c r="AC36" s="125">
        <v>-0.74074074074074137</v>
      </c>
      <c r="AD36" s="91"/>
      <c r="AE36" s="91"/>
      <c r="AF36" s="91"/>
      <c r="AG36" s="91"/>
      <c r="AH36" s="91"/>
      <c r="AI36" s="91"/>
    </row>
    <row r="37" spans="1:35" s="17" customFormat="1" ht="15.75" customHeight="1" x14ac:dyDescent="0.25">
      <c r="A37" s="110">
        <v>9.0700000000000003E-2</v>
      </c>
      <c r="B37" s="110">
        <v>0.54949999999999999</v>
      </c>
      <c r="C37" s="110">
        <v>0.15</v>
      </c>
      <c r="D37" s="103">
        <v>54.949999999999996</v>
      </c>
      <c r="E37" s="110"/>
      <c r="F37" s="110">
        <v>0.29830000000000001</v>
      </c>
      <c r="G37" s="103">
        <v>29.830000000000002</v>
      </c>
      <c r="H37" s="103">
        <v>298.3</v>
      </c>
      <c r="I37" s="103">
        <f t="shared" si="0"/>
        <v>74.389027431421454</v>
      </c>
      <c r="J37" s="110">
        <v>0.65610000000000002</v>
      </c>
      <c r="K37" s="110">
        <v>0.33979999999999999</v>
      </c>
      <c r="L37" s="110">
        <v>4.01</v>
      </c>
      <c r="M37" s="110">
        <v>3.82</v>
      </c>
      <c r="N37" s="110">
        <v>4.3499999999999996</v>
      </c>
      <c r="O37" s="110">
        <v>4</v>
      </c>
      <c r="P37" s="110">
        <v>3.5</v>
      </c>
      <c r="Q37" s="110">
        <v>4.28</v>
      </c>
      <c r="R37" s="106">
        <v>-0.24937655860348598</v>
      </c>
      <c r="S37" s="110">
        <v>3.98</v>
      </c>
      <c r="T37" s="110">
        <v>3.74</v>
      </c>
      <c r="U37" s="110">
        <v>4.45</v>
      </c>
      <c r="V37" s="106">
        <v>-0.74812967581046896</v>
      </c>
      <c r="W37" s="110">
        <v>3.85</v>
      </c>
      <c r="X37" s="110">
        <v>2.67</v>
      </c>
      <c r="Y37" s="110">
        <v>4.25</v>
      </c>
      <c r="Z37" s="106">
        <v>-3.9900249376558534</v>
      </c>
      <c r="AA37" s="110">
        <v>4</v>
      </c>
      <c r="AB37" s="129">
        <v>-4.9999999999999822E-2</v>
      </c>
      <c r="AC37" s="125">
        <v>-0.24937655860348598</v>
      </c>
      <c r="AD37" s="91"/>
      <c r="AE37" s="91"/>
      <c r="AF37" s="91"/>
      <c r="AG37" s="91"/>
      <c r="AH37" s="91"/>
      <c r="AI37" s="91"/>
    </row>
    <row r="38" spans="1:35" s="17" customFormat="1" ht="15.75" customHeight="1" x14ac:dyDescent="0.25">
      <c r="A38" s="110">
        <v>5.2900000000000003E-2</v>
      </c>
      <c r="B38" s="110">
        <v>0.4037</v>
      </c>
      <c r="C38" s="110">
        <v>0.1142</v>
      </c>
      <c r="D38" s="103">
        <v>40.369999999999997</v>
      </c>
      <c r="E38" s="110"/>
      <c r="F38" s="110">
        <v>0.14910000000000001</v>
      </c>
      <c r="G38" s="103">
        <v>14.91</v>
      </c>
      <c r="H38" s="103">
        <v>149.1</v>
      </c>
      <c r="I38" s="103">
        <f t="shared" si="0"/>
        <v>30.997920997921</v>
      </c>
      <c r="J38" s="110">
        <v>0.65049999999999997</v>
      </c>
      <c r="K38" s="110">
        <v>0.29039999999999999</v>
      </c>
      <c r="L38" s="110">
        <v>4.8099999999999996</v>
      </c>
      <c r="M38" s="110">
        <v>4.5</v>
      </c>
      <c r="N38" s="110">
        <v>5.05</v>
      </c>
      <c r="O38" s="110">
        <v>4.4800000000000004</v>
      </c>
      <c r="P38" s="110">
        <v>4.25</v>
      </c>
      <c r="Q38" s="110">
        <v>4.79</v>
      </c>
      <c r="R38" s="106">
        <v>-6.8607068607068449</v>
      </c>
      <c r="S38" s="110">
        <v>4.67</v>
      </c>
      <c r="T38" s="110">
        <v>4.55</v>
      </c>
      <c r="U38" s="110">
        <v>4.78</v>
      </c>
      <c r="V38" s="106">
        <v>-2.9106029106029041</v>
      </c>
      <c r="W38" s="110">
        <v>4.5599999999999996</v>
      </c>
      <c r="X38" s="110">
        <v>4.32</v>
      </c>
      <c r="Y38" s="110">
        <v>4.63</v>
      </c>
      <c r="Z38" s="106">
        <v>-5.1975051975051976</v>
      </c>
      <c r="AA38" s="110">
        <v>4.67</v>
      </c>
      <c r="AB38" s="129">
        <v>-1.0199999999999996</v>
      </c>
      <c r="AC38" s="125">
        <v>-2.9106029106029041</v>
      </c>
      <c r="AD38" s="91"/>
      <c r="AE38" s="91"/>
      <c r="AF38" s="91"/>
      <c r="AG38" s="91"/>
      <c r="AH38" s="91"/>
      <c r="AI38" s="91"/>
    </row>
    <row r="39" spans="1:35" s="17" customFormat="1" ht="15.75" customHeight="1" x14ac:dyDescent="0.25">
      <c r="A39" s="110">
        <v>6.8500000000000005E-2</v>
      </c>
      <c r="B39" s="110">
        <v>0.4093</v>
      </c>
      <c r="C39" s="110">
        <v>0.12909999999999999</v>
      </c>
      <c r="D39" s="103">
        <v>40.93</v>
      </c>
      <c r="E39" s="110"/>
      <c r="F39" s="110">
        <v>0.28249999999999997</v>
      </c>
      <c r="G39" s="103">
        <v>28.249999999999996</v>
      </c>
      <c r="H39" s="103">
        <v>282.49999999999994</v>
      </c>
      <c r="I39" s="103">
        <f t="shared" si="0"/>
        <v>77.397260273972591</v>
      </c>
      <c r="J39" s="110">
        <v>0.74019999999999997</v>
      </c>
      <c r="K39" s="110">
        <v>0.3921</v>
      </c>
      <c r="L39" s="110">
        <v>3.65</v>
      </c>
      <c r="M39" s="110">
        <v>3.03</v>
      </c>
      <c r="N39" s="110">
        <v>3.92</v>
      </c>
      <c r="O39" s="110">
        <v>3.67</v>
      </c>
      <c r="P39" s="110">
        <v>3.53</v>
      </c>
      <c r="Q39" s="110">
        <v>3.9</v>
      </c>
      <c r="R39" s="106">
        <v>0.54794520547945258</v>
      </c>
      <c r="S39" s="110">
        <v>3.64</v>
      </c>
      <c r="T39" s="110">
        <v>3.5</v>
      </c>
      <c r="U39" s="110">
        <v>3.86</v>
      </c>
      <c r="V39" s="106">
        <v>-0.27397260273972018</v>
      </c>
      <c r="W39" s="110">
        <v>3.79</v>
      </c>
      <c r="X39" s="110">
        <v>3.5</v>
      </c>
      <c r="Y39" s="110">
        <v>4.13</v>
      </c>
      <c r="Z39" s="106">
        <v>3.8356164383561682</v>
      </c>
      <c r="AA39" s="110">
        <v>3.79</v>
      </c>
      <c r="AB39" s="129">
        <v>-0.25999999999999979</v>
      </c>
      <c r="AC39" s="125">
        <v>3.8356164383561682</v>
      </c>
      <c r="AD39" s="91"/>
      <c r="AE39" s="91"/>
      <c r="AF39" s="91"/>
      <c r="AG39" s="91"/>
      <c r="AH39" s="91"/>
      <c r="AI39" s="91"/>
    </row>
    <row r="40" spans="1:35" s="17" customFormat="1" ht="15.75" customHeight="1" x14ac:dyDescent="0.25">
      <c r="A40" s="110">
        <v>4.6600000000000003E-2</v>
      </c>
      <c r="B40" s="110">
        <v>0.34210000000000002</v>
      </c>
      <c r="C40" s="110">
        <v>0.1004</v>
      </c>
      <c r="D40" s="103">
        <v>34.21</v>
      </c>
      <c r="E40" s="110"/>
      <c r="F40" s="110">
        <v>0.113</v>
      </c>
      <c r="G40" s="103">
        <v>11.3</v>
      </c>
      <c r="H40" s="103">
        <v>113</v>
      </c>
      <c r="I40" s="103">
        <f t="shared" si="0"/>
        <v>19.087837837837839</v>
      </c>
      <c r="J40" s="110">
        <v>0.47660000000000002</v>
      </c>
      <c r="K40" s="110">
        <v>0.22739999999999999</v>
      </c>
      <c r="L40" s="110">
        <v>5.92</v>
      </c>
      <c r="M40" s="110">
        <v>4.9800000000000004</v>
      </c>
      <c r="N40" s="110">
        <v>7.1</v>
      </c>
      <c r="O40" s="110">
        <v>5.19</v>
      </c>
      <c r="P40" s="110">
        <v>5.1100000000000003</v>
      </c>
      <c r="Q40" s="110">
        <v>5.3</v>
      </c>
      <c r="R40" s="106">
        <v>-12.331081081081074</v>
      </c>
      <c r="S40" s="110">
        <v>5.23</v>
      </c>
      <c r="T40" s="110">
        <v>4.84</v>
      </c>
      <c r="U40" s="110">
        <v>5.42</v>
      </c>
      <c r="V40" s="106">
        <v>-11.655405405405398</v>
      </c>
      <c r="W40" s="110">
        <v>5.2</v>
      </c>
      <c r="X40" s="110">
        <v>5</v>
      </c>
      <c r="Y40" s="110">
        <v>5.38</v>
      </c>
      <c r="Z40" s="106">
        <v>-12.162162162162158</v>
      </c>
      <c r="AA40" s="110">
        <v>5.23</v>
      </c>
      <c r="AB40" s="129">
        <v>-2.79</v>
      </c>
      <c r="AC40" s="125">
        <v>-11.655405405405398</v>
      </c>
      <c r="AD40" s="91"/>
      <c r="AE40" s="91"/>
      <c r="AF40" s="91"/>
      <c r="AG40" s="91"/>
      <c r="AH40" s="91"/>
      <c r="AI40" s="91"/>
    </row>
    <row r="41" spans="1:35" s="17" customFormat="1" ht="15.75" customHeight="1" x14ac:dyDescent="0.25">
      <c r="A41" s="110">
        <v>6.59E-2</v>
      </c>
      <c r="B41" s="110">
        <v>0.51029999999999998</v>
      </c>
      <c r="C41" s="110">
        <v>0.15909999999999999</v>
      </c>
      <c r="D41" s="103">
        <v>51.03</v>
      </c>
      <c r="E41" s="110"/>
      <c r="F41" s="110">
        <v>0.1497</v>
      </c>
      <c r="G41" s="103">
        <v>14.97</v>
      </c>
      <c r="H41" s="103">
        <v>149.70000000000002</v>
      </c>
      <c r="I41" s="103">
        <f t="shared" si="0"/>
        <v>29.124513618677049</v>
      </c>
      <c r="J41" s="110">
        <v>0.90280000000000005</v>
      </c>
      <c r="K41" s="110">
        <v>0.27800000000000002</v>
      </c>
      <c r="L41" s="110">
        <v>5.14</v>
      </c>
      <c r="M41" s="110">
        <v>4.32</v>
      </c>
      <c r="N41" s="110">
        <v>6.24</v>
      </c>
      <c r="O41" s="110">
        <v>4.8600000000000003</v>
      </c>
      <c r="P41" s="110">
        <v>4.62</v>
      </c>
      <c r="Q41" s="110">
        <v>5.18</v>
      </c>
      <c r="R41" s="106">
        <v>-5.4474708171206103</v>
      </c>
      <c r="S41" s="110">
        <v>4.9400000000000004</v>
      </c>
      <c r="T41" s="110">
        <v>4.53</v>
      </c>
      <c r="U41" s="110">
        <v>5.86</v>
      </c>
      <c r="V41" s="106">
        <v>-3.8910505836575737</v>
      </c>
      <c r="W41" s="110">
        <v>5.0199999999999996</v>
      </c>
      <c r="X41" s="110">
        <v>4.79</v>
      </c>
      <c r="Y41" s="110">
        <v>5.48</v>
      </c>
      <c r="Z41" s="106">
        <v>-2.3346303501945544</v>
      </c>
      <c r="AA41" s="110">
        <v>5.0199999999999996</v>
      </c>
      <c r="AB41" s="129">
        <v>-0.79</v>
      </c>
      <c r="AC41" s="125">
        <v>-2.3346303501945544</v>
      </c>
      <c r="AD41" s="91"/>
      <c r="AE41" s="91"/>
      <c r="AF41" s="91"/>
      <c r="AG41" s="91"/>
      <c r="AH41" s="91"/>
      <c r="AI41" s="91"/>
    </row>
    <row r="42" spans="1:35" s="17" customFormat="1" ht="15.75" customHeight="1" x14ac:dyDescent="0.25">
      <c r="A42" s="110">
        <v>5.0500000000000003E-2</v>
      </c>
      <c r="B42" s="110">
        <v>0.443</v>
      </c>
      <c r="C42" s="110">
        <v>9.3899999999999997E-2</v>
      </c>
      <c r="D42" s="103">
        <v>44.3</v>
      </c>
      <c r="E42" s="110"/>
      <c r="F42" s="110">
        <v>0.27589999999999998</v>
      </c>
      <c r="G42" s="103">
        <v>27.589999999999996</v>
      </c>
      <c r="H42" s="103">
        <v>275.89999999999998</v>
      </c>
      <c r="I42" s="103">
        <f t="shared" si="0"/>
        <v>60.770925110132154</v>
      </c>
      <c r="J42" s="110">
        <v>0.76259999999999994</v>
      </c>
      <c r="K42" s="110">
        <v>0.39660000000000001</v>
      </c>
      <c r="L42" s="110">
        <v>4.54</v>
      </c>
      <c r="M42" s="110">
        <v>4.2300000000000004</v>
      </c>
      <c r="N42" s="110">
        <v>4.8099999999999996</v>
      </c>
      <c r="O42" s="110">
        <v>4.3099999999999996</v>
      </c>
      <c r="P42" s="110">
        <v>3.97</v>
      </c>
      <c r="Q42" s="110">
        <v>4.7</v>
      </c>
      <c r="R42" s="106">
        <v>-5.0660792951541946</v>
      </c>
      <c r="S42" s="110">
        <v>4.16</v>
      </c>
      <c r="T42" s="110">
        <v>0.48</v>
      </c>
      <c r="U42" s="110">
        <v>4.7699999999999996</v>
      </c>
      <c r="V42" s="106">
        <v>-8.3700440528634328</v>
      </c>
      <c r="W42" s="110">
        <v>4.5599999999999996</v>
      </c>
      <c r="X42" s="110">
        <v>4.45</v>
      </c>
      <c r="Y42" s="110">
        <v>4.67</v>
      </c>
      <c r="Z42" s="106">
        <v>0.44052863436122408</v>
      </c>
      <c r="AA42" s="110">
        <v>4.5599999999999996</v>
      </c>
      <c r="AB42" s="129">
        <v>-0.96</v>
      </c>
      <c r="AC42" s="125">
        <v>0.44052863436122408</v>
      </c>
      <c r="AD42" s="91"/>
      <c r="AE42" s="91"/>
      <c r="AF42" s="91"/>
      <c r="AG42" s="91"/>
      <c r="AH42" s="91"/>
      <c r="AI42" s="91"/>
    </row>
    <row r="43" spans="1:35" s="17" customFormat="1" ht="15.75" customHeight="1" x14ac:dyDescent="0.25">
      <c r="A43" s="110">
        <v>7.3999999999999996E-2</v>
      </c>
      <c r="B43" s="110">
        <v>0.56069999999999998</v>
      </c>
      <c r="C43" s="110">
        <v>0.1103</v>
      </c>
      <c r="D43" s="103">
        <v>56.07</v>
      </c>
      <c r="E43" s="110"/>
      <c r="F43" s="110">
        <v>0.25869999999999999</v>
      </c>
      <c r="G43" s="103">
        <v>25.869999999999997</v>
      </c>
      <c r="H43" s="103">
        <v>258.7</v>
      </c>
      <c r="I43" s="103">
        <f t="shared" si="0"/>
        <v>54.463157894736838</v>
      </c>
      <c r="J43" s="110">
        <v>0.75139999999999996</v>
      </c>
      <c r="K43" s="110">
        <v>0.40089999999999998</v>
      </c>
      <c r="L43" s="110">
        <v>4.75</v>
      </c>
      <c r="M43" s="110">
        <v>4.49</v>
      </c>
      <c r="N43" s="110">
        <v>4.8600000000000003</v>
      </c>
      <c r="O43" s="110">
        <v>4.4400000000000004</v>
      </c>
      <c r="P43" s="110">
        <v>4.25</v>
      </c>
      <c r="Q43" s="110">
        <v>4.59</v>
      </c>
      <c r="R43" s="106">
        <v>-6.5263157894736761</v>
      </c>
      <c r="S43" s="110">
        <v>4.25</v>
      </c>
      <c r="T43" s="110">
        <v>4.05</v>
      </c>
      <c r="U43" s="110">
        <v>4.45</v>
      </c>
      <c r="V43" s="106">
        <v>-10.526315789473683</v>
      </c>
      <c r="W43" s="110">
        <v>3.5</v>
      </c>
      <c r="X43" s="110">
        <v>2.63</v>
      </c>
      <c r="Y43" s="110">
        <v>4.1399999999999997</v>
      </c>
      <c r="Z43" s="106">
        <v>-26.315789473684209</v>
      </c>
      <c r="AA43" s="110">
        <v>4.4400000000000004</v>
      </c>
      <c r="AB43" s="129">
        <v>-0.66999999999999993</v>
      </c>
      <c r="AC43" s="125">
        <v>-6.5263157894736761</v>
      </c>
      <c r="AD43" s="91"/>
      <c r="AE43" s="91"/>
      <c r="AF43" s="91"/>
      <c r="AG43" s="91"/>
      <c r="AH43" s="91"/>
      <c r="AI43" s="91"/>
    </row>
    <row r="44" spans="1:35" s="17" customFormat="1" ht="15.75" customHeight="1" x14ac:dyDescent="0.25">
      <c r="A44" s="110">
        <v>7.1800000000000003E-2</v>
      </c>
      <c r="B44" s="110">
        <v>0.34210000000000002</v>
      </c>
      <c r="C44" s="110">
        <v>0.12570000000000001</v>
      </c>
      <c r="D44" s="103">
        <v>34.21</v>
      </c>
      <c r="E44" s="110"/>
      <c r="F44" s="110">
        <v>0.26229999999999998</v>
      </c>
      <c r="G44" s="103">
        <v>26.229999999999997</v>
      </c>
      <c r="H44" s="103">
        <v>262.29999999999995</v>
      </c>
      <c r="I44" s="103">
        <f t="shared" si="0"/>
        <v>57.270742358078593</v>
      </c>
      <c r="J44" s="110">
        <v>0.49349999999999999</v>
      </c>
      <c r="K44" s="110">
        <v>0.28539999999999999</v>
      </c>
      <c r="L44" s="110">
        <v>4.58</v>
      </c>
      <c r="M44" s="110">
        <v>4.22</v>
      </c>
      <c r="N44" s="110">
        <v>4.8499999999999996</v>
      </c>
      <c r="O44" s="110">
        <v>4.1399999999999997</v>
      </c>
      <c r="P44" s="110">
        <v>1.7</v>
      </c>
      <c r="Q44" s="110">
        <v>4.78</v>
      </c>
      <c r="R44" s="106">
        <v>-9.6069868995633279</v>
      </c>
      <c r="S44" s="110">
        <v>4.3499999999999996</v>
      </c>
      <c r="T44" s="110">
        <v>2.42</v>
      </c>
      <c r="U44" s="110">
        <v>4.8</v>
      </c>
      <c r="V44" s="106">
        <v>-5.0218340611353804</v>
      </c>
      <c r="W44" s="110">
        <v>3.98</v>
      </c>
      <c r="X44" s="110">
        <v>3.52</v>
      </c>
      <c r="Y44" s="110">
        <v>4.4000000000000004</v>
      </c>
      <c r="Z44" s="106">
        <v>-13.10043668122271</v>
      </c>
      <c r="AA44" s="110">
        <v>4.3499999999999996</v>
      </c>
      <c r="AB44" s="129">
        <v>-1.5</v>
      </c>
      <c r="AC44" s="125">
        <v>-5.0218340611353804</v>
      </c>
      <c r="AD44" s="91"/>
      <c r="AE44" s="91"/>
      <c r="AF44" s="91"/>
      <c r="AG44" s="91"/>
      <c r="AH44" s="91"/>
      <c r="AI44" s="91"/>
    </row>
    <row r="45" spans="1:35" s="17" customFormat="1" ht="15.75" customHeight="1" x14ac:dyDescent="0.25">
      <c r="A45" s="110">
        <v>2.3099999999999999E-2</v>
      </c>
      <c r="B45" s="110">
        <v>0.22989999999999999</v>
      </c>
      <c r="C45" s="110">
        <v>6.6400000000000001E-2</v>
      </c>
      <c r="D45" s="103">
        <v>22.99</v>
      </c>
      <c r="E45" s="110"/>
      <c r="F45" s="110">
        <v>0.26690000000000003</v>
      </c>
      <c r="G45" s="103">
        <v>26.69</v>
      </c>
      <c r="H45" s="103">
        <v>266.90000000000003</v>
      </c>
      <c r="I45" s="103">
        <f t="shared" si="0"/>
        <v>63.396674584323051</v>
      </c>
      <c r="J45" s="110">
        <v>0.65049999999999997</v>
      </c>
      <c r="K45" s="110">
        <v>0.27539999999999998</v>
      </c>
      <c r="L45" s="110">
        <v>4.21</v>
      </c>
      <c r="M45" s="110">
        <v>3.93</v>
      </c>
      <c r="N45" s="110">
        <v>4.5599999999999996</v>
      </c>
      <c r="O45" s="110">
        <v>3.64</v>
      </c>
      <c r="P45" s="110">
        <v>2.35</v>
      </c>
      <c r="Q45" s="110">
        <v>4.5199999999999996</v>
      </c>
      <c r="R45" s="106">
        <v>-13.539192399049876</v>
      </c>
      <c r="S45" s="110">
        <v>3.93</v>
      </c>
      <c r="T45" s="110">
        <v>3.55</v>
      </c>
      <c r="U45" s="110">
        <v>4.17</v>
      </c>
      <c r="V45" s="106">
        <v>-6.6508313539192354</v>
      </c>
      <c r="W45" s="110">
        <v>4.08</v>
      </c>
      <c r="X45" s="110">
        <v>2.0499999999999998</v>
      </c>
      <c r="Y45" s="110">
        <v>4.54</v>
      </c>
      <c r="Z45" s="106">
        <v>-3.0878859857482159</v>
      </c>
      <c r="AA45" s="110">
        <v>4.08</v>
      </c>
      <c r="AB45" s="129">
        <v>-0.2799999999999998</v>
      </c>
      <c r="AC45" s="125">
        <v>-3.0878859857482159</v>
      </c>
      <c r="AD45" s="91"/>
      <c r="AE45" s="91"/>
      <c r="AF45" s="91"/>
      <c r="AG45" s="91"/>
      <c r="AH45" s="91"/>
      <c r="AI45" s="91"/>
    </row>
    <row r="46" spans="1:35" s="17" customFormat="1" ht="15.75" customHeight="1" x14ac:dyDescent="0.25">
      <c r="A46" s="110">
        <v>7.1400000000000005E-2</v>
      </c>
      <c r="B46" s="110">
        <v>0.53269999999999995</v>
      </c>
      <c r="C46" s="110">
        <v>0.12859999999999999</v>
      </c>
      <c r="D46" s="103">
        <v>53.269999999999996</v>
      </c>
      <c r="E46" s="110"/>
      <c r="F46" s="110">
        <v>0.21629999999999999</v>
      </c>
      <c r="G46" s="103">
        <v>21.63</v>
      </c>
      <c r="H46" s="103">
        <v>216.29999999999998</v>
      </c>
      <c r="I46" s="103">
        <f t="shared" si="0"/>
        <v>50.069444444444436</v>
      </c>
      <c r="J46" s="110">
        <v>0.70089999999999997</v>
      </c>
      <c r="K46" s="110">
        <v>0.37480000000000002</v>
      </c>
      <c r="L46" s="110">
        <v>4.32</v>
      </c>
      <c r="M46" s="110">
        <v>3.7</v>
      </c>
      <c r="N46" s="110">
        <v>4.9800000000000004</v>
      </c>
      <c r="O46" s="110">
        <v>3.89</v>
      </c>
      <c r="P46" s="110">
        <v>3.55</v>
      </c>
      <c r="Q46" s="110">
        <v>4.2</v>
      </c>
      <c r="R46" s="106">
        <v>-9.9537037037037059</v>
      </c>
      <c r="S46" s="110">
        <v>4.13</v>
      </c>
      <c r="T46" s="110">
        <v>3.82</v>
      </c>
      <c r="U46" s="110">
        <v>4.37</v>
      </c>
      <c r="V46" s="106">
        <v>-4.3981481481481568</v>
      </c>
      <c r="W46" s="110">
        <v>4.1399999999999997</v>
      </c>
      <c r="X46" s="110">
        <v>3.8</v>
      </c>
      <c r="Y46" s="110">
        <v>4.28</v>
      </c>
      <c r="Z46" s="106">
        <v>-4.1666666666666803</v>
      </c>
      <c r="AA46" s="110">
        <v>4.1399999999999997</v>
      </c>
      <c r="AB46" s="129">
        <v>-1.1200000000000001</v>
      </c>
      <c r="AC46" s="125">
        <v>-4.1666666666666803</v>
      </c>
      <c r="AD46" s="91"/>
      <c r="AE46" s="91"/>
      <c r="AF46" s="91"/>
      <c r="AG46" s="91"/>
      <c r="AH46" s="91"/>
      <c r="AI46" s="91"/>
    </row>
    <row r="47" spans="1:35" s="17" customFormat="1" ht="15.75" customHeight="1" x14ac:dyDescent="0.25">
      <c r="A47" s="110">
        <v>6.3200000000000006E-2</v>
      </c>
      <c r="B47" s="110">
        <v>0.49909999999999999</v>
      </c>
      <c r="C47" s="110">
        <v>0.12509999999999999</v>
      </c>
      <c r="D47" s="103">
        <v>49.91</v>
      </c>
      <c r="E47" s="110"/>
      <c r="F47" s="110">
        <v>0.28199999999999997</v>
      </c>
      <c r="G47" s="103">
        <v>28.199999999999996</v>
      </c>
      <c r="H47" s="103">
        <v>281.99999999999994</v>
      </c>
      <c r="I47" s="103">
        <f t="shared" si="0"/>
        <v>65.734265734265719</v>
      </c>
      <c r="J47" s="110">
        <v>0.76259999999999994</v>
      </c>
      <c r="K47" s="110">
        <v>0.46289999999999998</v>
      </c>
      <c r="L47" s="110">
        <v>4.29</v>
      </c>
      <c r="M47" s="110">
        <v>3.98</v>
      </c>
      <c r="N47" s="110">
        <v>5.25</v>
      </c>
      <c r="O47" s="110">
        <v>3.84</v>
      </c>
      <c r="P47" s="110">
        <v>2.42</v>
      </c>
      <c r="Q47" s="110">
        <v>4.41</v>
      </c>
      <c r="R47" s="106">
        <v>-10.489510489510494</v>
      </c>
      <c r="S47" s="110">
        <v>4.09</v>
      </c>
      <c r="T47" s="110">
        <v>3.45</v>
      </c>
      <c r="U47" s="110">
        <v>4.42</v>
      </c>
      <c r="V47" s="106">
        <v>-4.6620046620046658</v>
      </c>
      <c r="W47" s="110">
        <v>4.16</v>
      </c>
      <c r="X47" s="110">
        <v>3.88</v>
      </c>
      <c r="Y47" s="110">
        <v>4.3499999999999996</v>
      </c>
      <c r="Z47" s="106">
        <v>-3.0303030303030281</v>
      </c>
      <c r="AA47" s="110">
        <v>4.16</v>
      </c>
      <c r="AB47" s="129">
        <v>-0.54999999999999982</v>
      </c>
      <c r="AC47" s="125">
        <v>-3.0303030303030281</v>
      </c>
      <c r="AD47" s="91"/>
      <c r="AE47" s="91"/>
      <c r="AF47" s="91"/>
      <c r="AG47" s="91"/>
      <c r="AH47" s="91"/>
      <c r="AI47" s="91"/>
    </row>
    <row r="48" spans="1:35" s="17" customFormat="1" ht="15.75" customHeight="1" x14ac:dyDescent="0.25">
      <c r="A48" s="110">
        <v>4.6699999999999998E-2</v>
      </c>
      <c r="B48" s="110">
        <v>0.42620000000000002</v>
      </c>
      <c r="C48" s="110">
        <v>0.106</v>
      </c>
      <c r="D48" s="103">
        <v>42.620000000000005</v>
      </c>
      <c r="E48" s="110"/>
      <c r="F48" s="110">
        <v>0.17979999999999999</v>
      </c>
      <c r="G48" s="103">
        <v>17.98</v>
      </c>
      <c r="H48" s="103">
        <v>179.8</v>
      </c>
      <c r="I48" s="103">
        <f t="shared" si="0"/>
        <v>36.919917864476389</v>
      </c>
      <c r="J48" s="110">
        <v>0.57199999999999995</v>
      </c>
      <c r="K48" s="110">
        <v>0.29909999999999998</v>
      </c>
      <c r="L48" s="110">
        <v>4.87</v>
      </c>
      <c r="M48" s="110">
        <v>4.3499999999999996</v>
      </c>
      <c r="N48" s="110">
        <v>5.22</v>
      </c>
      <c r="O48" s="110">
        <v>4.55</v>
      </c>
      <c r="P48" s="110">
        <v>4</v>
      </c>
      <c r="Q48" s="110">
        <v>5.53</v>
      </c>
      <c r="R48" s="106">
        <v>-6.570841889117049</v>
      </c>
      <c r="S48" s="110">
        <v>4.84</v>
      </c>
      <c r="T48" s="110">
        <v>4.5</v>
      </c>
      <c r="U48" s="110">
        <v>5.2</v>
      </c>
      <c r="V48" s="106">
        <v>-0.61601642710472782</v>
      </c>
      <c r="W48" s="110">
        <v>4.72</v>
      </c>
      <c r="X48" s="110">
        <v>4.5</v>
      </c>
      <c r="Y48" s="110">
        <v>5.0599999999999996</v>
      </c>
      <c r="Z48" s="106">
        <v>-3.0800821355236212</v>
      </c>
      <c r="AA48" s="110">
        <v>4.84</v>
      </c>
      <c r="AB48" s="129">
        <v>-0.54999999999999982</v>
      </c>
      <c r="AC48" s="125">
        <v>-0.61601642710472782</v>
      </c>
      <c r="AD48" s="91"/>
      <c r="AE48" s="91"/>
      <c r="AF48" s="91"/>
      <c r="AG48" s="91"/>
      <c r="AH48" s="91"/>
      <c r="AI48" s="91"/>
    </row>
    <row r="49" spans="1:35" s="17" customFormat="1" ht="15.75" customHeight="1" x14ac:dyDescent="0.25">
      <c r="A49" s="110">
        <v>0.11600000000000001</v>
      </c>
      <c r="B49" s="110">
        <v>0.76819999999999999</v>
      </c>
      <c r="C49" s="110">
        <v>0.2261</v>
      </c>
      <c r="D49" s="103">
        <v>76.819999999999993</v>
      </c>
      <c r="E49" s="110"/>
      <c r="F49" s="110">
        <v>0.2306</v>
      </c>
      <c r="G49" s="103">
        <v>23.06</v>
      </c>
      <c r="H49" s="103">
        <v>230.6</v>
      </c>
      <c r="I49" s="103">
        <f t="shared" si="0"/>
        <v>59.586563307493535</v>
      </c>
      <c r="J49" s="110">
        <v>0.93079999999999996</v>
      </c>
      <c r="K49" s="110">
        <v>0.36880000000000002</v>
      </c>
      <c r="L49" s="110">
        <v>3.87</v>
      </c>
      <c r="M49" s="110">
        <v>3.73</v>
      </c>
      <c r="N49" s="110">
        <v>4.0199999999999996</v>
      </c>
      <c r="O49" s="110">
        <v>3.68</v>
      </c>
      <c r="P49" s="110">
        <v>3.19</v>
      </c>
      <c r="Q49" s="110">
        <v>3.85</v>
      </c>
      <c r="R49" s="106">
        <v>-4.9095607235142102</v>
      </c>
      <c r="S49" s="110">
        <v>3.74</v>
      </c>
      <c r="T49" s="110">
        <v>3.57</v>
      </c>
      <c r="U49" s="110">
        <v>3.84</v>
      </c>
      <c r="V49" s="106">
        <v>-3.3591731266149845</v>
      </c>
      <c r="W49" s="110">
        <v>3.7</v>
      </c>
      <c r="X49" s="110">
        <v>2.97</v>
      </c>
      <c r="Y49" s="110">
        <v>3.88</v>
      </c>
      <c r="Z49" s="106">
        <v>-4.3927648578811356</v>
      </c>
      <c r="AA49" s="110">
        <v>3.74</v>
      </c>
      <c r="AB49" s="129">
        <v>-0.32000000000000028</v>
      </c>
      <c r="AC49" s="125">
        <v>-3.3591731266149845</v>
      </c>
      <c r="AD49" s="91"/>
      <c r="AE49" s="91"/>
      <c r="AF49" s="91"/>
      <c r="AG49" s="91"/>
      <c r="AH49" s="91"/>
      <c r="AI49" s="91"/>
    </row>
    <row r="50" spans="1:35" s="17" customFormat="1" ht="15.75" customHeight="1" x14ac:dyDescent="0.25">
      <c r="A50" s="110">
        <v>8.5199999999999998E-2</v>
      </c>
      <c r="B50" s="110">
        <v>0.51730000000000009</v>
      </c>
      <c r="C50" s="110">
        <v>0.15755</v>
      </c>
      <c r="D50" s="103">
        <v>51.730000000000011</v>
      </c>
      <c r="E50" s="110"/>
      <c r="F50" s="110">
        <v>0.28660000000000002</v>
      </c>
      <c r="G50" s="103">
        <v>28.660000000000004</v>
      </c>
      <c r="H50" s="103">
        <v>286.60000000000002</v>
      </c>
      <c r="I50" s="103">
        <f t="shared" si="0"/>
        <v>62.03463203463204</v>
      </c>
      <c r="J50" s="110">
        <v>0.78500000000000003</v>
      </c>
      <c r="K50" s="110">
        <v>0.39279999999999998</v>
      </c>
      <c r="L50" s="110">
        <v>4.62</v>
      </c>
      <c r="M50" s="110">
        <v>4.37</v>
      </c>
      <c r="N50" s="110">
        <v>4.78</v>
      </c>
      <c r="O50" s="110">
        <v>4.0599999999999996</v>
      </c>
      <c r="P50" s="110">
        <v>2.68</v>
      </c>
      <c r="Q50" s="110">
        <v>4.3499999999999996</v>
      </c>
      <c r="R50" s="106">
        <v>-12.121212121212132</v>
      </c>
      <c r="S50" s="110">
        <v>4.16</v>
      </c>
      <c r="T50" s="110">
        <v>3.55</v>
      </c>
      <c r="U50" s="110">
        <v>4.8</v>
      </c>
      <c r="V50" s="106">
        <v>-9.9567099567099557</v>
      </c>
      <c r="W50" s="110">
        <v>4.0599999999999996</v>
      </c>
      <c r="X50" s="110">
        <v>3.55</v>
      </c>
      <c r="Y50" s="110">
        <v>4.6500000000000004</v>
      </c>
      <c r="Z50" s="106">
        <v>-12.121212121212132</v>
      </c>
      <c r="AA50" s="110">
        <v>4.16</v>
      </c>
      <c r="AB50" s="129">
        <v>-0.45000000000000018</v>
      </c>
      <c r="AC50" s="125">
        <v>-9.9567099567099557</v>
      </c>
      <c r="AD50" s="91"/>
      <c r="AE50" s="91"/>
      <c r="AF50" s="91"/>
      <c r="AG50" s="91"/>
      <c r="AH50" s="91"/>
      <c r="AI50" s="91"/>
    </row>
    <row r="51" spans="1:35" s="17" customFormat="1" ht="15.75" customHeight="1" x14ac:dyDescent="0.25">
      <c r="A51" s="110">
        <v>6.1400000000000003E-2</v>
      </c>
      <c r="B51" s="110">
        <v>0.55510000000000004</v>
      </c>
      <c r="C51" s="110">
        <v>0.1217</v>
      </c>
      <c r="D51" s="103">
        <v>55.510000000000005</v>
      </c>
      <c r="E51" s="110"/>
      <c r="F51" s="110">
        <v>0.26529999999999998</v>
      </c>
      <c r="G51" s="103">
        <v>26.529999999999998</v>
      </c>
      <c r="H51" s="103">
        <v>265.29999999999995</v>
      </c>
      <c r="I51" s="103">
        <f t="shared" si="0"/>
        <v>57.548806941431657</v>
      </c>
      <c r="J51" s="110">
        <v>0.71209999999999996</v>
      </c>
      <c r="K51" s="110">
        <v>0.35849999999999999</v>
      </c>
      <c r="L51" s="110">
        <v>4.6100000000000003</v>
      </c>
      <c r="M51" s="110">
        <v>4.3499999999999996</v>
      </c>
      <c r="N51" s="110">
        <v>5.05</v>
      </c>
      <c r="O51" s="110">
        <v>4.32</v>
      </c>
      <c r="P51" s="110">
        <v>1.95</v>
      </c>
      <c r="Q51" s="110">
        <v>4.55</v>
      </c>
      <c r="R51" s="106">
        <v>-6.2906724511930596</v>
      </c>
      <c r="S51" s="110">
        <v>4.26</v>
      </c>
      <c r="T51" s="110">
        <v>4</v>
      </c>
      <c r="U51" s="110">
        <v>4.45</v>
      </c>
      <c r="V51" s="106">
        <v>-7.5921908893709436</v>
      </c>
      <c r="W51" s="110">
        <v>4.29</v>
      </c>
      <c r="X51" s="110">
        <v>4.05</v>
      </c>
      <c r="Y51" s="110">
        <v>4.7300000000000004</v>
      </c>
      <c r="Z51" s="106">
        <v>-6.9414316702820011</v>
      </c>
      <c r="AA51" s="110">
        <v>4.32</v>
      </c>
      <c r="AB51" s="129">
        <v>-0.45000000000000018</v>
      </c>
      <c r="AC51" s="125">
        <v>-6.2906724511930596</v>
      </c>
      <c r="AD51" s="91"/>
      <c r="AE51" s="91"/>
      <c r="AF51" s="91"/>
      <c r="AG51" s="91"/>
      <c r="AH51" s="91"/>
      <c r="AI51" s="91"/>
    </row>
    <row r="52" spans="1:35" s="17" customFormat="1" ht="15.75" customHeight="1" x14ac:dyDescent="0.25">
      <c r="A52" s="110">
        <v>2.18E-2</v>
      </c>
      <c r="B52" s="110">
        <v>0.26919999999999999</v>
      </c>
      <c r="C52" s="110">
        <v>4.9700000000000001E-2</v>
      </c>
      <c r="D52" s="103">
        <v>26.919999999999998</v>
      </c>
      <c r="E52" s="110"/>
      <c r="F52" s="110">
        <v>6.1199999999999997E-2</v>
      </c>
      <c r="G52" s="103">
        <v>6.12</v>
      </c>
      <c r="H52" s="103">
        <v>61.2</v>
      </c>
      <c r="I52" s="103">
        <f t="shared" si="0"/>
        <v>13.783783783783782</v>
      </c>
      <c r="J52" s="110">
        <v>0.47660000000000002</v>
      </c>
      <c r="K52" s="110">
        <v>0.1235</v>
      </c>
      <c r="L52" s="110">
        <v>4.4400000000000004</v>
      </c>
      <c r="M52" s="110">
        <v>4.13</v>
      </c>
      <c r="N52" s="110">
        <v>4.75</v>
      </c>
      <c r="O52" s="110">
        <v>4.17</v>
      </c>
      <c r="P52" s="110">
        <v>4</v>
      </c>
      <c r="Q52" s="110">
        <v>4.4800000000000004</v>
      </c>
      <c r="R52" s="106">
        <v>-6.0810810810810914</v>
      </c>
      <c r="S52" s="110">
        <v>4.13</v>
      </c>
      <c r="T52" s="110">
        <v>2.35</v>
      </c>
      <c r="U52" s="110">
        <v>4.8</v>
      </c>
      <c r="V52" s="106">
        <v>-6.9819819819819928</v>
      </c>
      <c r="W52" s="110"/>
      <c r="X52" s="110"/>
      <c r="Y52" s="110"/>
      <c r="Z52" s="106">
        <v>-100</v>
      </c>
      <c r="AA52" s="110">
        <v>4.17</v>
      </c>
      <c r="AB52" s="129">
        <v>-0.45000000000000018</v>
      </c>
      <c r="AC52" s="125">
        <v>-6.0810810810810914</v>
      </c>
      <c r="AD52" s="91"/>
      <c r="AE52" s="91"/>
      <c r="AF52" s="91"/>
      <c r="AG52" s="91"/>
      <c r="AH52" s="91"/>
      <c r="AI52" s="91"/>
    </row>
    <row r="53" spans="1:35" s="17" customFormat="1" ht="15.75" customHeight="1" x14ac:dyDescent="0.25">
      <c r="A53" s="110">
        <v>5.96E-2</v>
      </c>
      <c r="B53" s="110">
        <v>0.43740000000000001</v>
      </c>
      <c r="C53" s="110">
        <v>0.1221</v>
      </c>
      <c r="D53" s="103">
        <v>43.74</v>
      </c>
      <c r="E53" s="110"/>
      <c r="F53" s="110">
        <v>0.26550000000000001</v>
      </c>
      <c r="G53" s="103">
        <v>26.55</v>
      </c>
      <c r="H53" s="103">
        <v>265.5</v>
      </c>
      <c r="I53" s="103">
        <f t="shared" si="0"/>
        <v>55.427974947807932</v>
      </c>
      <c r="J53" s="110">
        <v>0.74580000000000002</v>
      </c>
      <c r="K53" s="110">
        <v>0.38590000000000002</v>
      </c>
      <c r="L53" s="110">
        <v>4.79</v>
      </c>
      <c r="M53" s="110">
        <v>4.55</v>
      </c>
      <c r="N53" s="110">
        <v>5.0199999999999996</v>
      </c>
      <c r="O53" s="110">
        <v>4.03</v>
      </c>
      <c r="P53" s="110">
        <v>3.55</v>
      </c>
      <c r="Q53" s="110">
        <v>4.83</v>
      </c>
      <c r="R53" s="106">
        <v>-15.866388308977031</v>
      </c>
      <c r="S53" s="110">
        <v>4.16</v>
      </c>
      <c r="T53" s="110">
        <v>3.9</v>
      </c>
      <c r="U53" s="110">
        <v>4.3499999999999996</v>
      </c>
      <c r="V53" s="106">
        <v>-13.152400835073067</v>
      </c>
      <c r="W53" s="110">
        <v>4.0199999999999996</v>
      </c>
      <c r="X53" s="110">
        <v>3.75</v>
      </c>
      <c r="Y53" s="110">
        <v>4.3</v>
      </c>
      <c r="Z53" s="106">
        <v>-16.075156576200428</v>
      </c>
      <c r="AA53" s="110">
        <v>4.16</v>
      </c>
      <c r="AB53" s="129">
        <v>0.13999999999999968</v>
      </c>
      <c r="AC53" s="125">
        <v>-13.152400835073067</v>
      </c>
      <c r="AD53" s="91"/>
      <c r="AE53" s="91"/>
      <c r="AF53" s="91"/>
      <c r="AG53" s="91"/>
      <c r="AH53" s="91"/>
      <c r="AI53" s="91"/>
    </row>
    <row r="54" spans="1:35" s="17" customFormat="1" ht="15.75" customHeight="1" x14ac:dyDescent="0.25">
      <c r="A54" s="110">
        <v>4.8800000000000003E-2</v>
      </c>
      <c r="B54" s="110">
        <v>0.43740000000000001</v>
      </c>
      <c r="C54" s="110">
        <v>8.0299999999999996E-2</v>
      </c>
      <c r="D54" s="110">
        <v>43.74</v>
      </c>
      <c r="E54" s="110"/>
      <c r="F54" s="110">
        <v>0.2276</v>
      </c>
      <c r="G54" s="110">
        <v>22.759999999999998</v>
      </c>
      <c r="H54" s="110">
        <v>227.59999999999997</v>
      </c>
      <c r="I54" s="103">
        <f t="shared" si="0"/>
        <v>42.148148148148138</v>
      </c>
      <c r="J54" s="110">
        <v>0.61680000000000001</v>
      </c>
      <c r="K54" s="110">
        <v>0.26590000000000003</v>
      </c>
      <c r="L54" s="110">
        <v>5.4</v>
      </c>
      <c r="M54" s="110">
        <v>4.9000000000000004</v>
      </c>
      <c r="N54" s="110">
        <v>5.8</v>
      </c>
      <c r="O54" s="110">
        <v>5.29</v>
      </c>
      <c r="P54" s="110">
        <v>5.05</v>
      </c>
      <c r="Q54" s="110">
        <v>5.45</v>
      </c>
      <c r="R54" s="110">
        <v>-2.0370370370370425</v>
      </c>
      <c r="S54" s="110">
        <v>4.9800000000000004</v>
      </c>
      <c r="T54" s="110">
        <v>4.21</v>
      </c>
      <c r="U54" s="110">
        <v>5.68</v>
      </c>
      <c r="V54" s="110">
        <v>-7.7777777777777768</v>
      </c>
      <c r="W54" s="110">
        <v>4.71</v>
      </c>
      <c r="X54" s="110">
        <v>4.55</v>
      </c>
      <c r="Y54" s="110">
        <v>5.2</v>
      </c>
      <c r="Z54" s="110">
        <v>-12.777777777777786</v>
      </c>
      <c r="AA54" s="110">
        <v>5.29</v>
      </c>
      <c r="AB54" s="129">
        <v>-0.74000000000000021</v>
      </c>
      <c r="AC54" s="110">
        <v>-2.0370370370370425</v>
      </c>
      <c r="AD54" s="91"/>
      <c r="AE54" s="91"/>
      <c r="AF54" s="91"/>
      <c r="AG54" s="91"/>
      <c r="AH54" s="91"/>
      <c r="AI54" s="91"/>
    </row>
    <row r="55" spans="1:35" s="17" customFormat="1" x14ac:dyDescent="0.25">
      <c r="A55" s="17">
        <v>4.6699999999999998E-2</v>
      </c>
      <c r="B55" s="17">
        <v>0.30840000000000001</v>
      </c>
      <c r="C55" s="17">
        <v>0.11020000000000001</v>
      </c>
      <c r="D55" s="17">
        <v>30.84</v>
      </c>
      <c r="F55" s="17">
        <v>0.14460000000000001</v>
      </c>
      <c r="G55" s="17">
        <v>14.46</v>
      </c>
      <c r="H55" s="17">
        <v>144.60000000000002</v>
      </c>
      <c r="I55" s="103">
        <f t="shared" si="0"/>
        <v>32.641083521444699</v>
      </c>
      <c r="J55" s="17">
        <v>0.4037</v>
      </c>
      <c r="K55" s="17">
        <v>0.1903</v>
      </c>
      <c r="L55" s="17">
        <v>4.43</v>
      </c>
      <c r="M55" s="17">
        <v>3.3</v>
      </c>
      <c r="N55" s="17">
        <v>5.03</v>
      </c>
      <c r="O55" s="17">
        <v>3.77</v>
      </c>
      <c r="P55" s="17">
        <v>2.75</v>
      </c>
      <c r="Q55" s="17">
        <v>4.3499999999999996</v>
      </c>
      <c r="R55" s="17">
        <v>-14.898419864559814</v>
      </c>
      <c r="S55" s="17">
        <v>3.99</v>
      </c>
      <c r="T55" s="17">
        <v>3.2</v>
      </c>
      <c r="U55" s="17">
        <v>4.5</v>
      </c>
      <c r="V55" s="17">
        <v>-9.9322799097065353</v>
      </c>
      <c r="W55" s="17">
        <v>3.75</v>
      </c>
      <c r="X55" s="17">
        <v>3.25</v>
      </c>
      <c r="Y55" s="17">
        <v>4.8499999999999996</v>
      </c>
      <c r="Z55" s="17">
        <v>-15.349887133182838</v>
      </c>
      <c r="AA55" s="17">
        <v>3.99</v>
      </c>
      <c r="AB55" s="17">
        <v>-0.75999999999999979</v>
      </c>
      <c r="AC55" s="17">
        <v>-9.9322799097065353</v>
      </c>
    </row>
    <row r="56" spans="1:35" s="17" customFormat="1" x14ac:dyDescent="0.25">
      <c r="A56" s="17">
        <v>7.7700000000000005E-2</v>
      </c>
      <c r="B56" s="17">
        <v>0.59440000000000004</v>
      </c>
      <c r="C56" s="17">
        <v>0.15409999999999999</v>
      </c>
      <c r="D56" s="17">
        <v>59.440000000000005</v>
      </c>
      <c r="F56" s="17">
        <v>0.15659999999999999</v>
      </c>
      <c r="G56" s="17">
        <v>15.659999999999998</v>
      </c>
      <c r="H56" s="17">
        <v>156.6</v>
      </c>
      <c r="I56" s="103">
        <f t="shared" si="0"/>
        <v>31.257485029940121</v>
      </c>
      <c r="J56" s="17">
        <v>0.6673</v>
      </c>
      <c r="K56" s="17">
        <v>0.2447</v>
      </c>
      <c r="L56" s="17">
        <v>5.01</v>
      </c>
      <c r="M56" s="17">
        <v>4.3</v>
      </c>
      <c r="N56" s="17">
        <v>5.7</v>
      </c>
      <c r="O56" s="17">
        <v>4.93</v>
      </c>
      <c r="P56" s="17">
        <v>4.3499999999999996</v>
      </c>
      <c r="Q56" s="17">
        <v>5.35</v>
      </c>
      <c r="R56" s="17">
        <v>-1.5968063872255505</v>
      </c>
      <c r="S56" s="17">
        <v>4.76</v>
      </c>
      <c r="T56" s="17">
        <v>3.58</v>
      </c>
      <c r="U56" s="17">
        <v>5.4</v>
      </c>
      <c r="V56" s="17">
        <v>-4.9900199600798407</v>
      </c>
      <c r="W56" s="17">
        <v>4.6100000000000003</v>
      </c>
      <c r="X56" s="17">
        <v>3.27</v>
      </c>
      <c r="Y56" s="17">
        <v>5.32</v>
      </c>
      <c r="Z56" s="17">
        <v>-7.9840319361277352</v>
      </c>
      <c r="AA56" s="17">
        <v>4.93</v>
      </c>
      <c r="AB56" s="17">
        <v>-0.95000000000000018</v>
      </c>
      <c r="AC56" s="17">
        <v>-1.5968063872255505</v>
      </c>
    </row>
    <row r="57" spans="1:35" s="17" customFormat="1" x14ac:dyDescent="0.25">
      <c r="A57" s="17">
        <v>3.5099999999999999E-2</v>
      </c>
      <c r="B57" s="17">
        <v>0.3589</v>
      </c>
      <c r="C57" s="17">
        <v>0.1124</v>
      </c>
      <c r="D57" s="17">
        <v>35.89</v>
      </c>
      <c r="F57" s="17">
        <v>7.9100000000000004E-2</v>
      </c>
      <c r="G57" s="17">
        <v>7.91</v>
      </c>
      <c r="H57" s="17">
        <v>79.099999999999994</v>
      </c>
      <c r="I57" s="103">
        <f t="shared" si="0"/>
        <v>16.617647058823529</v>
      </c>
      <c r="J57" s="17">
        <v>0.45979999999999999</v>
      </c>
      <c r="K57" s="17">
        <v>0.1676</v>
      </c>
      <c r="L57" s="17">
        <v>4.76</v>
      </c>
      <c r="M57" s="17">
        <v>3.8</v>
      </c>
      <c r="N57" s="17">
        <v>5.78</v>
      </c>
      <c r="O57" s="17">
        <v>4.66</v>
      </c>
      <c r="P57" s="17">
        <v>4.0999999999999996</v>
      </c>
      <c r="Q57" s="17">
        <v>5.2</v>
      </c>
      <c r="R57" s="17">
        <v>-2.1008403361344463</v>
      </c>
      <c r="S57" s="17">
        <v>4.62</v>
      </c>
      <c r="T57" s="17">
        <v>4.0999999999999996</v>
      </c>
      <c r="U57" s="17">
        <v>5.15</v>
      </c>
      <c r="V57" s="17">
        <v>-2.9411764705882288</v>
      </c>
      <c r="W57" s="17">
        <v>4.6399999999999997</v>
      </c>
      <c r="X57" s="17">
        <v>4.4800000000000004</v>
      </c>
      <c r="Y57" s="17">
        <v>4.8</v>
      </c>
      <c r="Z57" s="17">
        <v>-2.5210084033613471</v>
      </c>
      <c r="AA57" s="17">
        <v>4.66</v>
      </c>
      <c r="AB57" s="17">
        <v>-1.2399999999999998</v>
      </c>
      <c r="AC57" s="17">
        <v>-2.1008403361344463</v>
      </c>
    </row>
    <row r="58" spans="1:35" s="17" customFormat="1" x14ac:dyDescent="0.25">
      <c r="A58" s="17">
        <v>5.21E-2</v>
      </c>
      <c r="B58" s="17">
        <v>0.45419999999999999</v>
      </c>
      <c r="C58" s="17">
        <v>0.1104</v>
      </c>
      <c r="D58" s="17">
        <v>45.42</v>
      </c>
      <c r="F58" s="17">
        <v>0.2384</v>
      </c>
      <c r="G58" s="17">
        <v>23.84</v>
      </c>
      <c r="H58" s="17">
        <v>238.4</v>
      </c>
      <c r="I58" s="103">
        <f t="shared" si="0"/>
        <v>56.226415094339622</v>
      </c>
      <c r="J58" s="17">
        <v>0.69530000000000003</v>
      </c>
      <c r="K58" s="17">
        <v>0.29499999999999998</v>
      </c>
      <c r="L58" s="17">
        <v>4.24</v>
      </c>
      <c r="M58" s="17">
        <v>3.95</v>
      </c>
      <c r="N58" s="17">
        <v>4.6500000000000004</v>
      </c>
      <c r="O58" s="17">
        <v>4.0599999999999996</v>
      </c>
      <c r="P58" s="17">
        <v>2.9</v>
      </c>
      <c r="Q58" s="17">
        <v>5.08</v>
      </c>
      <c r="R58" s="17">
        <v>-4.2452830188679389</v>
      </c>
      <c r="S58" s="17">
        <v>4.0199999999999996</v>
      </c>
      <c r="T58" s="17">
        <v>3.75</v>
      </c>
      <c r="U58" s="17">
        <v>4.45</v>
      </c>
      <c r="V58" s="17">
        <v>-5.1886792452830335</v>
      </c>
      <c r="W58" s="17">
        <v>4.04</v>
      </c>
      <c r="X58" s="17">
        <v>3.75</v>
      </c>
      <c r="Y58" s="17">
        <v>4.4000000000000004</v>
      </c>
      <c r="Z58" s="17">
        <v>-4.7169811320754755</v>
      </c>
      <c r="AA58" s="17">
        <v>4.0599999999999996</v>
      </c>
      <c r="AB58" s="17">
        <v>-4.24</v>
      </c>
      <c r="AC58" s="17">
        <v>-4.2452830188679389</v>
      </c>
    </row>
    <row r="59" spans="1:35" s="17" customFormat="1" x14ac:dyDescent="0.25">
      <c r="A59" s="17">
        <v>0.1191</v>
      </c>
      <c r="B59" s="17">
        <v>0.5383</v>
      </c>
      <c r="C59" s="17">
        <v>0.15040000000000001</v>
      </c>
      <c r="D59" s="17">
        <v>53.83</v>
      </c>
      <c r="F59" s="17">
        <v>0.35899999999999999</v>
      </c>
      <c r="G59" s="17">
        <v>35.9</v>
      </c>
      <c r="H59" s="17">
        <v>359</v>
      </c>
      <c r="I59" s="103">
        <f t="shared" si="0"/>
        <v>98.08743169398906</v>
      </c>
      <c r="J59" s="17">
        <v>0.78500000000000003</v>
      </c>
      <c r="K59" s="17">
        <v>0.38690000000000002</v>
      </c>
      <c r="L59" s="17">
        <v>3.66</v>
      </c>
      <c r="M59" s="17">
        <v>3.2</v>
      </c>
      <c r="N59" s="17">
        <v>4.4000000000000004</v>
      </c>
      <c r="O59" s="17">
        <v>3.41</v>
      </c>
      <c r="P59" s="17">
        <v>1.38</v>
      </c>
      <c r="Q59" s="17">
        <v>3.75</v>
      </c>
      <c r="R59" s="17">
        <v>-6.830601092896174</v>
      </c>
      <c r="S59" s="17">
        <v>3.52</v>
      </c>
      <c r="T59" s="17">
        <v>3.19</v>
      </c>
      <c r="U59" s="17">
        <v>4.09</v>
      </c>
      <c r="V59" s="17">
        <v>-3.8251366120218613</v>
      </c>
      <c r="W59" s="17">
        <v>3.49</v>
      </c>
      <c r="X59" s="17">
        <v>2.65</v>
      </c>
      <c r="Y59" s="17">
        <v>3.88</v>
      </c>
      <c r="Z59" s="17">
        <v>-4.6448087431693974</v>
      </c>
      <c r="AA59" s="17">
        <v>3.52</v>
      </c>
      <c r="AB59" s="17">
        <v>-3.66</v>
      </c>
      <c r="AC59" s="17">
        <v>-3.8251366120218613</v>
      </c>
    </row>
    <row r="60" spans="1:35" s="17" customFormat="1" x14ac:dyDescent="0.25">
      <c r="A60" s="17">
        <v>4.8899999999999999E-2</v>
      </c>
      <c r="B60" s="17">
        <v>0.3589</v>
      </c>
      <c r="C60" s="17">
        <v>9.8599999999999993E-2</v>
      </c>
      <c r="D60" s="17">
        <v>35.89</v>
      </c>
      <c r="F60" s="17">
        <v>0.28899999999999998</v>
      </c>
      <c r="G60" s="17">
        <v>28.9</v>
      </c>
      <c r="H60" s="17">
        <v>289</v>
      </c>
      <c r="I60" s="103">
        <f t="shared" si="0"/>
        <v>57.569721115537853</v>
      </c>
      <c r="J60" s="17">
        <v>0.70089999999999997</v>
      </c>
      <c r="K60" s="17">
        <v>0.46350000000000002</v>
      </c>
      <c r="L60" s="17">
        <v>5.0199999999999996</v>
      </c>
      <c r="M60" s="17">
        <v>4.9000000000000004</v>
      </c>
      <c r="N60" s="17">
        <v>5.3</v>
      </c>
      <c r="O60" s="17">
        <v>4.3499999999999996</v>
      </c>
      <c r="P60" s="17">
        <v>3.93</v>
      </c>
      <c r="Q60" s="17">
        <v>5.25</v>
      </c>
      <c r="R60" s="17">
        <v>-13.346613545816732</v>
      </c>
      <c r="S60" s="17">
        <v>4.79</v>
      </c>
      <c r="T60" s="17">
        <v>4.12</v>
      </c>
      <c r="U60" s="17">
        <v>5.04</v>
      </c>
      <c r="V60" s="17">
        <v>-4.5816733067728999</v>
      </c>
      <c r="W60" s="17">
        <v>4.7699999999999996</v>
      </c>
      <c r="X60" s="17">
        <v>4.42</v>
      </c>
      <c r="Y60" s="17">
        <v>4.9800000000000004</v>
      </c>
      <c r="Z60" s="17">
        <v>-4.9800796812749004</v>
      </c>
      <c r="AA60" s="17">
        <v>4.7699999999999996</v>
      </c>
      <c r="AB60" s="17">
        <v>-0.84999999999999964</v>
      </c>
      <c r="AC60" s="17">
        <v>-4.9800796812749004</v>
      </c>
    </row>
    <row r="61" spans="1:35" s="17" customFormat="1" x14ac:dyDescent="0.25">
      <c r="A61" s="17">
        <v>5.6399999999999999E-2</v>
      </c>
      <c r="B61" s="17">
        <v>0.5383</v>
      </c>
      <c r="C61" s="17">
        <v>0.11559999999999999</v>
      </c>
      <c r="D61" s="17">
        <v>53.83</v>
      </c>
      <c r="F61" s="17">
        <v>0.23860000000000001</v>
      </c>
      <c r="G61" s="17">
        <v>23.86</v>
      </c>
      <c r="H61" s="17">
        <v>238.6</v>
      </c>
      <c r="I61" s="103">
        <f t="shared" si="0"/>
        <v>56.273584905660371</v>
      </c>
      <c r="J61" s="17">
        <v>0.77380000000000004</v>
      </c>
      <c r="K61" s="17">
        <v>0.34279999999999999</v>
      </c>
      <c r="L61" s="17">
        <v>4.24</v>
      </c>
      <c r="M61" s="17">
        <v>2.6</v>
      </c>
      <c r="N61" s="17">
        <v>4.7</v>
      </c>
      <c r="O61" s="17">
        <v>3.59</v>
      </c>
      <c r="P61" s="17">
        <v>3.15</v>
      </c>
      <c r="Q61" s="17">
        <v>4.3</v>
      </c>
      <c r="R61" s="17">
        <v>-15.330188679245291</v>
      </c>
      <c r="S61" s="17">
        <v>4.08</v>
      </c>
      <c r="T61" s="17">
        <v>3.77</v>
      </c>
      <c r="U61" s="17">
        <v>4.9000000000000004</v>
      </c>
      <c r="V61" s="17">
        <v>-3.7735849056603805</v>
      </c>
      <c r="W61" s="17">
        <v>3.84</v>
      </c>
      <c r="X61" s="17">
        <v>3.32</v>
      </c>
      <c r="Y61" s="17">
        <v>4.47</v>
      </c>
      <c r="Z61" s="17">
        <v>-9.4339622641509511</v>
      </c>
      <c r="AA61" s="17">
        <v>4.08</v>
      </c>
      <c r="AB61" s="17">
        <v>1.9999999999999574E-2</v>
      </c>
      <c r="AC61" s="17">
        <v>-3.7735849056603805</v>
      </c>
    </row>
    <row r="62" spans="1:35" s="17" customFormat="1" x14ac:dyDescent="0.25">
      <c r="A62" s="17">
        <v>4.1000000000000002E-2</v>
      </c>
      <c r="B62" s="17">
        <v>0.4037</v>
      </c>
      <c r="C62" s="17">
        <v>0.1026</v>
      </c>
      <c r="D62" s="17">
        <v>40.369999999999997</v>
      </c>
      <c r="F62" s="17">
        <v>3.9300000000000002E-2</v>
      </c>
      <c r="G62" s="17">
        <v>3.93</v>
      </c>
      <c r="H62" s="17">
        <v>39.300000000000004</v>
      </c>
      <c r="I62" s="103">
        <f t="shared" si="0"/>
        <v>8.4881209503239745</v>
      </c>
      <c r="J62" s="17">
        <v>0.37569999999999998</v>
      </c>
      <c r="K62" s="17">
        <v>0.1171</v>
      </c>
      <c r="L62" s="17">
        <v>4.63</v>
      </c>
      <c r="M62" s="17">
        <v>4.22</v>
      </c>
      <c r="N62" s="17">
        <v>4.95</v>
      </c>
      <c r="O62" s="17">
        <v>4.17</v>
      </c>
      <c r="P62" s="17">
        <v>3.05</v>
      </c>
      <c r="Q62" s="17">
        <v>4.8</v>
      </c>
      <c r="R62" s="17">
        <v>-9.9352051835853121</v>
      </c>
      <c r="S62" s="17">
        <v>4.34</v>
      </c>
      <c r="T62" s="17">
        <v>4.13</v>
      </c>
      <c r="U62" s="17">
        <v>4.47</v>
      </c>
      <c r="V62" s="17">
        <v>-6.263498920086394</v>
      </c>
      <c r="W62" s="17">
        <v>4.45</v>
      </c>
      <c r="X62" s="17">
        <v>4.25</v>
      </c>
      <c r="Y62" s="17">
        <v>4.9800000000000004</v>
      </c>
      <c r="Z62" s="17">
        <v>-3.8876889848812031</v>
      </c>
      <c r="AA62" s="17">
        <v>4.45</v>
      </c>
      <c r="AB62" s="17">
        <v>0.25</v>
      </c>
      <c r="AC62" s="17">
        <v>-3.8876889848812031</v>
      </c>
    </row>
    <row r="63" spans="1:35" s="17" customFormat="1" x14ac:dyDescent="0.25">
      <c r="A63" s="17">
        <v>3.9699999999999999E-2</v>
      </c>
      <c r="B63" s="17">
        <v>0.33639999999999998</v>
      </c>
      <c r="C63" s="17">
        <v>7.0800000000000002E-2</v>
      </c>
      <c r="D63" s="17">
        <v>33.64</v>
      </c>
      <c r="F63" s="17">
        <v>0.12130000000000001</v>
      </c>
      <c r="G63" s="17">
        <v>12.13</v>
      </c>
      <c r="H63" s="17">
        <v>121.30000000000001</v>
      </c>
      <c r="I63" s="103">
        <f t="shared" si="0"/>
        <v>30.786802030456855</v>
      </c>
      <c r="J63" s="17">
        <v>0.37009999999999998</v>
      </c>
      <c r="K63" s="17">
        <v>0.1764</v>
      </c>
      <c r="L63" s="17">
        <v>3.94</v>
      </c>
      <c r="M63" s="17">
        <v>3.75</v>
      </c>
      <c r="N63" s="17">
        <v>4</v>
      </c>
      <c r="O63" s="17">
        <v>3.75</v>
      </c>
      <c r="P63" s="17">
        <v>3.55</v>
      </c>
      <c r="Q63" s="17">
        <v>3.9</v>
      </c>
      <c r="R63" s="17">
        <v>-4.8223350253807089</v>
      </c>
      <c r="S63" s="17">
        <v>4.05</v>
      </c>
      <c r="T63" s="17">
        <v>3.95</v>
      </c>
      <c r="U63" s="17">
        <v>4.13</v>
      </c>
      <c r="V63" s="17">
        <v>2.7918781725888295</v>
      </c>
      <c r="W63" s="17">
        <v>4.17</v>
      </c>
      <c r="X63" s="17">
        <v>3.85</v>
      </c>
      <c r="Y63" s="17">
        <v>4.7</v>
      </c>
      <c r="Z63" s="17">
        <v>5.8375634517766493</v>
      </c>
      <c r="AA63" s="17">
        <v>4.17</v>
      </c>
      <c r="AB63" s="17">
        <v>-0.48</v>
      </c>
      <c r="AC63" s="17">
        <v>5.8375634517766493</v>
      </c>
    </row>
    <row r="64" spans="1:35" s="17" customFormat="1" x14ac:dyDescent="0.25">
      <c r="A64" s="17">
        <v>5.3800000000000001E-2</v>
      </c>
      <c r="B64" s="17">
        <v>0.443</v>
      </c>
      <c r="C64" s="17">
        <v>0.1293</v>
      </c>
      <c r="D64" s="17">
        <v>44.3</v>
      </c>
      <c r="F64" s="17">
        <v>7.6799999999999993E-2</v>
      </c>
      <c r="G64" s="17">
        <v>7.68</v>
      </c>
      <c r="H64" s="17">
        <v>76.8</v>
      </c>
      <c r="I64" s="103">
        <f t="shared" si="0"/>
        <v>15.32934131736527</v>
      </c>
      <c r="J64" s="17">
        <v>0.3589</v>
      </c>
      <c r="K64" s="17">
        <v>0.1411</v>
      </c>
      <c r="L64" s="17">
        <v>5.01</v>
      </c>
      <c r="M64" s="17">
        <v>4.45</v>
      </c>
      <c r="N64" s="17">
        <v>5.31</v>
      </c>
      <c r="O64" s="17">
        <v>4.07</v>
      </c>
      <c r="P64" s="17">
        <v>1.59</v>
      </c>
      <c r="Q64" s="17">
        <v>5.5</v>
      </c>
      <c r="R64" s="17">
        <v>-18.762475049900189</v>
      </c>
      <c r="S64" s="17">
        <v>4.88</v>
      </c>
      <c r="T64" s="17">
        <v>4.43</v>
      </c>
      <c r="U64" s="17">
        <v>5.35</v>
      </c>
      <c r="V64" s="17">
        <v>-2.5948103792415149</v>
      </c>
      <c r="W64" s="17">
        <v>4.6500000000000004</v>
      </c>
      <c r="X64" s="17">
        <v>4.37</v>
      </c>
      <c r="Y64" s="17">
        <v>5.09</v>
      </c>
      <c r="Z64" s="17">
        <v>-7.1856287425149583</v>
      </c>
      <c r="AA64" s="17">
        <v>4.88</v>
      </c>
      <c r="AB64" s="17">
        <v>-1.5999999999999996</v>
      </c>
      <c r="AC64" s="17">
        <v>-2.5948103792415149</v>
      </c>
    </row>
    <row r="65" spans="1:29" s="17" customFormat="1" x14ac:dyDescent="0.25">
      <c r="A65" s="17">
        <v>6.2700000000000006E-2</v>
      </c>
      <c r="B65" s="17">
        <v>0.42059999999999997</v>
      </c>
      <c r="C65" s="17">
        <v>0.15359999999999999</v>
      </c>
      <c r="D65" s="17">
        <v>42.059999999999995</v>
      </c>
      <c r="F65" s="17">
        <v>0.20300000000000001</v>
      </c>
      <c r="G65" s="17">
        <v>20.3</v>
      </c>
      <c r="H65" s="17">
        <v>203</v>
      </c>
      <c r="I65" s="103">
        <f t="shared" si="0"/>
        <v>55.313351498637601</v>
      </c>
      <c r="J65" s="17">
        <v>0.70089999999999997</v>
      </c>
      <c r="K65" s="17">
        <v>0.36259999999999998</v>
      </c>
      <c r="L65" s="17">
        <v>3.67</v>
      </c>
      <c r="M65" s="17">
        <v>2.95</v>
      </c>
      <c r="N65" s="17">
        <v>4.9000000000000004</v>
      </c>
      <c r="O65" s="17">
        <v>3.45</v>
      </c>
      <c r="P65" s="17">
        <v>2.4500000000000002</v>
      </c>
      <c r="Q65" s="17">
        <v>3.69</v>
      </c>
      <c r="R65" s="17">
        <v>-5.9945504087193395</v>
      </c>
      <c r="S65" s="17">
        <v>3.46</v>
      </c>
      <c r="T65" s="17">
        <v>2.85</v>
      </c>
      <c r="U65" s="17">
        <v>4.18</v>
      </c>
      <c r="V65" s="17">
        <v>-5.7220708446866473</v>
      </c>
      <c r="W65" s="17">
        <v>3.44</v>
      </c>
      <c r="X65" s="17">
        <v>3.03</v>
      </c>
      <c r="Y65" s="17">
        <v>3.69</v>
      </c>
      <c r="Z65" s="17">
        <v>-6.2670299727520433</v>
      </c>
      <c r="AA65" s="17">
        <v>3.46</v>
      </c>
      <c r="AB65" s="17">
        <v>0.25</v>
      </c>
      <c r="AC65" s="17">
        <v>-5.7220708446866473</v>
      </c>
    </row>
    <row r="66" spans="1:29" s="17" customFormat="1" x14ac:dyDescent="0.25">
      <c r="A66" s="17">
        <v>6.6600000000000006E-2</v>
      </c>
      <c r="B66" s="17">
        <v>0.43180000000000002</v>
      </c>
      <c r="C66" s="17">
        <v>0.13220000000000001</v>
      </c>
      <c r="D66" s="17">
        <v>43.18</v>
      </c>
      <c r="F66" s="17">
        <v>0.19850000000000001</v>
      </c>
      <c r="G66" s="17">
        <v>19.850000000000001</v>
      </c>
      <c r="H66" s="17">
        <v>198.5</v>
      </c>
      <c r="I66" s="103">
        <f t="shared" si="0"/>
        <v>33.083333333333336</v>
      </c>
      <c r="J66" s="17">
        <v>0.70650000000000002</v>
      </c>
      <c r="K66" s="17">
        <v>0.31819999999999998</v>
      </c>
      <c r="L66" s="17">
        <v>6</v>
      </c>
      <c r="M66" s="17">
        <v>5.33</v>
      </c>
      <c r="N66" s="17">
        <v>6.6</v>
      </c>
      <c r="O66" s="17">
        <v>5.64</v>
      </c>
      <c r="P66" s="17">
        <v>5.25</v>
      </c>
      <c r="Q66" s="17">
        <v>6.16</v>
      </c>
      <c r="R66" s="17">
        <v>-6.0000000000000053</v>
      </c>
      <c r="S66" s="17">
        <v>5.84</v>
      </c>
      <c r="T66" s="17">
        <v>5.33</v>
      </c>
      <c r="U66" s="17">
        <v>6.25</v>
      </c>
      <c r="V66" s="17">
        <v>-2.6666666666666687</v>
      </c>
      <c r="W66" s="17">
        <v>5.59</v>
      </c>
      <c r="X66" s="17">
        <v>5</v>
      </c>
      <c r="Y66" s="17">
        <v>5.95</v>
      </c>
      <c r="Z66" s="17">
        <v>-6.8333333333333357</v>
      </c>
      <c r="AA66" s="17">
        <v>5.84</v>
      </c>
      <c r="AB66" s="17">
        <v>-2.56</v>
      </c>
      <c r="AC66" s="17">
        <v>-2.6666666666666687</v>
      </c>
    </row>
    <row r="67" spans="1:29" s="17" customFormat="1" x14ac:dyDescent="0.25">
      <c r="A67" s="17">
        <v>7.22E-2</v>
      </c>
      <c r="B67" s="17">
        <v>0.52710000000000001</v>
      </c>
      <c r="C67" s="17">
        <v>0.1411</v>
      </c>
      <c r="D67" s="17">
        <v>52.71</v>
      </c>
      <c r="F67" s="17">
        <v>0.21099999999999999</v>
      </c>
      <c r="G67" s="17">
        <v>21.099999999999998</v>
      </c>
      <c r="H67" s="17">
        <v>210.99999999999997</v>
      </c>
      <c r="I67" s="103">
        <f t="shared" si="0"/>
        <v>55.526315789473678</v>
      </c>
      <c r="J67" s="17">
        <v>0.77380000000000004</v>
      </c>
      <c r="K67" s="17">
        <v>0.33389999999999997</v>
      </c>
      <c r="L67" s="17">
        <v>3.8</v>
      </c>
      <c r="M67" s="17">
        <v>2.15</v>
      </c>
      <c r="N67" s="17">
        <v>4.1500000000000004</v>
      </c>
      <c r="O67" s="17">
        <v>3.4</v>
      </c>
      <c r="P67" s="17">
        <v>3.1</v>
      </c>
      <c r="Q67" s="17">
        <v>3.9</v>
      </c>
      <c r="R67" s="17">
        <v>-10.526315789473681</v>
      </c>
      <c r="S67" s="17">
        <v>3.22</v>
      </c>
      <c r="T67" s="17">
        <v>2.99</v>
      </c>
      <c r="U67" s="17">
        <v>3.65</v>
      </c>
      <c r="V67" s="17">
        <v>-15.263157894736834</v>
      </c>
      <c r="W67" s="17">
        <v>3.41</v>
      </c>
      <c r="X67" s="17">
        <v>3.15</v>
      </c>
      <c r="Y67" s="17">
        <v>3.91</v>
      </c>
      <c r="Z67" s="17">
        <v>-10.263157894736834</v>
      </c>
      <c r="AA67" s="17">
        <v>3.41</v>
      </c>
      <c r="AB67" s="17">
        <v>-9.9999999999999645E-2</v>
      </c>
      <c r="AC67" s="17">
        <v>-10.263157894736834</v>
      </c>
    </row>
    <row r="68" spans="1:29" s="17" customFormat="1" x14ac:dyDescent="0.25">
      <c r="A68" s="17">
        <v>3.9399999999999998E-2</v>
      </c>
      <c r="B68" s="17">
        <v>0.3589</v>
      </c>
      <c r="C68" s="17">
        <v>9.2899999999999996E-2</v>
      </c>
      <c r="D68" s="17">
        <v>35.89</v>
      </c>
      <c r="F68" s="17">
        <v>0.2213</v>
      </c>
      <c r="G68" s="17">
        <v>22.13</v>
      </c>
      <c r="H68" s="17">
        <v>221.29999999999998</v>
      </c>
      <c r="I68" s="103">
        <f t="shared" si="0"/>
        <v>53.844282238442815</v>
      </c>
      <c r="J68" s="17">
        <v>0.63360000000000005</v>
      </c>
      <c r="K68" s="17">
        <v>0.3458</v>
      </c>
      <c r="L68" s="17">
        <v>4.1100000000000003</v>
      </c>
      <c r="M68" s="17">
        <v>3.68</v>
      </c>
      <c r="N68" s="17">
        <v>4.4000000000000004</v>
      </c>
      <c r="O68" s="17">
        <v>3.64</v>
      </c>
      <c r="P68" s="17">
        <v>3.3</v>
      </c>
      <c r="Q68" s="17">
        <v>3.85</v>
      </c>
      <c r="R68" s="17">
        <v>-11.435523114355234</v>
      </c>
      <c r="S68" s="17">
        <v>3.64</v>
      </c>
      <c r="T68" s="17">
        <v>3.3</v>
      </c>
      <c r="U68" s="17">
        <v>3.85</v>
      </c>
      <c r="V68" s="17">
        <v>-11.435523114355234</v>
      </c>
      <c r="W68" s="17">
        <v>3.7</v>
      </c>
      <c r="X68" s="17">
        <v>3.27</v>
      </c>
      <c r="Y68" s="17">
        <v>4.13</v>
      </c>
      <c r="Z68" s="17">
        <v>-9.9756690997566935</v>
      </c>
      <c r="AA68" s="17">
        <v>3.7</v>
      </c>
      <c r="AB68" s="17">
        <v>-0.46000000000000041</v>
      </c>
      <c r="AC68" s="17">
        <v>-9.9756690997566935</v>
      </c>
    </row>
    <row r="69" spans="1:29" s="17" customFormat="1" x14ac:dyDescent="0.25">
      <c r="A69" s="17">
        <v>4.5199999999999997E-2</v>
      </c>
      <c r="B69" s="17">
        <v>0.314</v>
      </c>
      <c r="C69" s="17">
        <v>8.3000000000000004E-2</v>
      </c>
      <c r="D69" s="17">
        <v>31.4</v>
      </c>
      <c r="F69" s="17">
        <v>0.3982</v>
      </c>
      <c r="G69" s="17">
        <v>39.82</v>
      </c>
      <c r="H69" s="17">
        <v>398.2</v>
      </c>
      <c r="I69" s="103">
        <f t="shared" ref="I69:I78" si="1">H69/L69</f>
        <v>75.847619047619048</v>
      </c>
      <c r="J69" s="17">
        <v>0.84109999999999996</v>
      </c>
      <c r="K69" s="17">
        <v>0.57210000000000005</v>
      </c>
      <c r="L69" s="17">
        <v>5.25</v>
      </c>
      <c r="M69" s="17">
        <v>4.8</v>
      </c>
      <c r="N69" s="17">
        <v>5.65</v>
      </c>
      <c r="O69" s="17">
        <v>4.3499999999999996</v>
      </c>
      <c r="P69" s="17">
        <v>3.95</v>
      </c>
      <c r="Q69" s="17">
        <v>4.5199999999999996</v>
      </c>
      <c r="R69" s="17">
        <v>-17.142857142857149</v>
      </c>
      <c r="S69" s="17">
        <v>4.74</v>
      </c>
      <c r="T69" s="17">
        <v>4.0999999999999996</v>
      </c>
      <c r="U69" s="17">
        <v>4.9000000000000004</v>
      </c>
      <c r="V69" s="17">
        <v>-9.71428571428571</v>
      </c>
      <c r="W69" s="17">
        <v>4.43</v>
      </c>
      <c r="X69" s="17">
        <v>4.12</v>
      </c>
      <c r="Y69" s="17">
        <v>4.9800000000000004</v>
      </c>
      <c r="Z69" s="17">
        <v>-15.619047619047624</v>
      </c>
      <c r="AA69" s="17">
        <v>4.74</v>
      </c>
      <c r="AB69" s="17">
        <v>-0.66999999999999993</v>
      </c>
      <c r="AC69" s="17">
        <v>-9.71428571428571</v>
      </c>
    </row>
    <row r="70" spans="1:29" s="17" customFormat="1" x14ac:dyDescent="0.25">
      <c r="A70" s="17">
        <v>4.1599999999999998E-2</v>
      </c>
      <c r="B70" s="17">
        <v>0.33639999999999998</v>
      </c>
      <c r="C70" s="17">
        <v>6.2700000000000006E-2</v>
      </c>
      <c r="D70" s="17">
        <v>33.64</v>
      </c>
      <c r="F70" s="17">
        <v>4.1300000000000003E-2</v>
      </c>
      <c r="G70" s="17">
        <v>4.1300000000000008</v>
      </c>
      <c r="H70" s="17">
        <v>41.300000000000011</v>
      </c>
      <c r="I70" s="103">
        <f t="shared" si="1"/>
        <v>7.4683544303797484</v>
      </c>
      <c r="J70" s="17">
        <v>0.47660000000000002</v>
      </c>
      <c r="K70" s="17">
        <v>0.1033</v>
      </c>
      <c r="L70" s="17">
        <v>5.53</v>
      </c>
      <c r="M70" s="17">
        <v>4.5999999999999996</v>
      </c>
      <c r="N70" s="17">
        <v>6.94</v>
      </c>
      <c r="O70" s="17">
        <v>4.9400000000000004</v>
      </c>
      <c r="P70" s="17">
        <v>3.55</v>
      </c>
      <c r="Q70" s="17">
        <v>5.85</v>
      </c>
      <c r="R70" s="17">
        <v>-10.669077757685349</v>
      </c>
      <c r="S70" s="17">
        <v>4.7300000000000004</v>
      </c>
      <c r="T70" s="17">
        <v>4.3499999999999996</v>
      </c>
      <c r="U70" s="17">
        <v>5.17</v>
      </c>
      <c r="V70" s="17">
        <v>-14.466546112115727</v>
      </c>
      <c r="W70" s="17">
        <v>4.3600000000000003</v>
      </c>
      <c r="X70" s="17">
        <v>3.88</v>
      </c>
      <c r="Y70" s="17">
        <v>4.6100000000000003</v>
      </c>
      <c r="Z70" s="17">
        <v>-21.157323688969257</v>
      </c>
      <c r="AA70" s="17">
        <v>4.9400000000000004</v>
      </c>
      <c r="AB70" s="17">
        <v>-1.9800000000000004</v>
      </c>
      <c r="AC70" s="17">
        <v>-10.669077757685349</v>
      </c>
    </row>
    <row r="71" spans="1:29" s="17" customFormat="1" x14ac:dyDescent="0.25">
      <c r="A71" s="17">
        <v>4.4499999999999998E-2</v>
      </c>
      <c r="B71" s="17">
        <v>0.34770000000000001</v>
      </c>
      <c r="C71" s="17">
        <v>9.1300000000000006E-2</v>
      </c>
      <c r="D71" s="17">
        <v>34.770000000000003</v>
      </c>
      <c r="F71" s="17">
        <v>0.12130000000000001</v>
      </c>
      <c r="G71" s="17">
        <v>12.13</v>
      </c>
      <c r="H71" s="17">
        <v>121.30000000000001</v>
      </c>
      <c r="I71" s="103">
        <f t="shared" si="1"/>
        <v>34.756446991404012</v>
      </c>
      <c r="J71" s="17">
        <v>0.3533</v>
      </c>
      <c r="K71" s="17">
        <v>0.1827</v>
      </c>
      <c r="L71" s="17">
        <v>3.49</v>
      </c>
      <c r="M71" s="17">
        <v>3.2</v>
      </c>
      <c r="N71" s="17">
        <v>4.0999999999999996</v>
      </c>
      <c r="O71" s="17">
        <v>3.65</v>
      </c>
      <c r="P71" s="17">
        <v>3.49</v>
      </c>
      <c r="Q71" s="17">
        <v>3.8</v>
      </c>
      <c r="R71" s="17">
        <v>4.5845272206303633</v>
      </c>
      <c r="S71" s="17">
        <v>3.09</v>
      </c>
      <c r="T71" s="17">
        <v>2.63</v>
      </c>
      <c r="U71" s="17">
        <v>3.8</v>
      </c>
      <c r="V71" s="17">
        <v>-11.46131805157594</v>
      </c>
      <c r="W71" s="17">
        <v>3.3</v>
      </c>
      <c r="X71" s="17">
        <v>3</v>
      </c>
      <c r="Y71" s="17">
        <v>3.56</v>
      </c>
      <c r="Z71" s="17">
        <v>-5.4441260744985778</v>
      </c>
      <c r="AA71" s="17">
        <v>3.65</v>
      </c>
      <c r="AB71" s="17">
        <v>9.9999999999999645E-2</v>
      </c>
      <c r="AC71" s="17">
        <v>4.5845272206303633</v>
      </c>
    </row>
    <row r="72" spans="1:29" s="17" customFormat="1" x14ac:dyDescent="0.25">
      <c r="A72" s="17">
        <v>4.8800000000000003E-2</v>
      </c>
      <c r="B72" s="17">
        <v>0.29720000000000002</v>
      </c>
      <c r="C72" s="17">
        <v>6.8500000000000005E-2</v>
      </c>
      <c r="D72" s="17">
        <v>29.720000000000002</v>
      </c>
      <c r="F72" s="17">
        <v>0.434</v>
      </c>
      <c r="G72" s="17">
        <v>43.4</v>
      </c>
      <c r="H72" s="17">
        <v>434</v>
      </c>
      <c r="I72" s="103">
        <f t="shared" si="1"/>
        <v>82.352941176470594</v>
      </c>
      <c r="J72" s="17">
        <v>0.89159999999999995</v>
      </c>
      <c r="K72" s="17">
        <v>0.58340000000000003</v>
      </c>
      <c r="L72" s="17">
        <v>5.27</v>
      </c>
      <c r="M72" s="17">
        <v>4.9000000000000004</v>
      </c>
      <c r="N72" s="17">
        <v>5.5</v>
      </c>
      <c r="O72" s="17">
        <v>4.53</v>
      </c>
      <c r="P72" s="17">
        <v>4.3499999999999996</v>
      </c>
      <c r="Q72" s="17">
        <v>4.8499999999999996</v>
      </c>
      <c r="R72" s="17">
        <v>-14.041745730550273</v>
      </c>
      <c r="S72" s="17">
        <v>4.58</v>
      </c>
      <c r="T72" s="17">
        <v>4.4000000000000004</v>
      </c>
      <c r="U72" s="17">
        <v>4.9000000000000004</v>
      </c>
      <c r="V72" s="17">
        <v>-13.092979127134715</v>
      </c>
      <c r="W72" s="17">
        <v>4.55</v>
      </c>
      <c r="X72" s="17">
        <v>3.6</v>
      </c>
      <c r="Y72" s="17">
        <v>4.7699999999999996</v>
      </c>
      <c r="Z72" s="17">
        <v>-13.662239089184059</v>
      </c>
      <c r="AA72" s="17">
        <v>4.58</v>
      </c>
      <c r="AB72" s="17">
        <v>-1.0599999999999996</v>
      </c>
      <c r="AC72" s="17">
        <v>-13.092979127134715</v>
      </c>
    </row>
    <row r="73" spans="1:29" s="17" customFormat="1" x14ac:dyDescent="0.25">
      <c r="A73" s="17">
        <v>7.85E-2</v>
      </c>
      <c r="B73" s="17">
        <v>0.50470000000000004</v>
      </c>
      <c r="C73" s="17">
        <v>0.1464</v>
      </c>
      <c r="D73" s="17">
        <v>50.470000000000006</v>
      </c>
      <c r="F73" s="17">
        <v>0.27850000000000003</v>
      </c>
      <c r="G73" s="17">
        <v>27.85</v>
      </c>
      <c r="H73" s="17">
        <v>278.5</v>
      </c>
      <c r="I73" s="103">
        <f t="shared" si="1"/>
        <v>60.807860262008731</v>
      </c>
      <c r="J73" s="17">
        <v>0.93640000000000001</v>
      </c>
      <c r="K73" s="17">
        <v>0.45810000000000001</v>
      </c>
      <c r="L73" s="17">
        <v>4.58</v>
      </c>
      <c r="M73" s="17">
        <v>4.3</v>
      </c>
      <c r="N73" s="17">
        <v>4.8</v>
      </c>
      <c r="O73" s="17">
        <v>3.57</v>
      </c>
      <c r="P73" s="17">
        <v>2.25</v>
      </c>
      <c r="Q73" s="17">
        <v>4.45</v>
      </c>
      <c r="R73" s="17">
        <v>-22.052401746724897</v>
      </c>
      <c r="S73" s="17">
        <v>3.59</v>
      </c>
      <c r="T73" s="17">
        <v>2.1800000000000002</v>
      </c>
      <c r="U73" s="17">
        <v>4.8</v>
      </c>
      <c r="V73" s="17">
        <v>-21.615720524017469</v>
      </c>
      <c r="Z73" s="17">
        <v>-100</v>
      </c>
      <c r="AA73" s="17">
        <v>3.59</v>
      </c>
      <c r="AB73" s="17">
        <v>-0.76000000000000023</v>
      </c>
      <c r="AC73" s="17">
        <v>-21.615720524017469</v>
      </c>
    </row>
    <row r="74" spans="1:29" s="17" customFormat="1" x14ac:dyDescent="0.25">
      <c r="A74" s="17">
        <v>8.1600000000000006E-2</v>
      </c>
      <c r="B74" s="17">
        <v>0.47660000000000002</v>
      </c>
      <c r="C74" s="17">
        <v>0.1522</v>
      </c>
      <c r="D74" s="17">
        <v>47.660000000000004</v>
      </c>
      <c r="F74" s="17">
        <v>0.17180000000000001</v>
      </c>
      <c r="G74" s="17">
        <v>17.18</v>
      </c>
      <c r="H74" s="17">
        <v>171.8</v>
      </c>
      <c r="I74" s="103">
        <f t="shared" si="1"/>
        <v>39.953488372093027</v>
      </c>
      <c r="J74" s="17">
        <v>0.57199999999999995</v>
      </c>
      <c r="K74" s="17">
        <v>0.2334</v>
      </c>
      <c r="L74" s="17">
        <v>4.3</v>
      </c>
      <c r="M74" s="17">
        <v>4</v>
      </c>
      <c r="N74" s="17">
        <v>5.05</v>
      </c>
      <c r="O74" s="17">
        <v>4.21</v>
      </c>
      <c r="P74" s="17">
        <v>4.05</v>
      </c>
      <c r="Q74" s="17">
        <v>4.72</v>
      </c>
      <c r="R74" s="17">
        <v>-2.0930232558139505</v>
      </c>
      <c r="S74" s="17">
        <v>4.1500000000000004</v>
      </c>
      <c r="T74" s="17">
        <v>3.55</v>
      </c>
      <c r="U74" s="17">
        <v>4.5999999999999996</v>
      </c>
      <c r="V74" s="17">
        <v>-3.4883720930232434</v>
      </c>
      <c r="W74" s="17">
        <v>4.01</v>
      </c>
      <c r="X74" s="17">
        <v>3.83</v>
      </c>
      <c r="Y74" s="17">
        <v>4.32</v>
      </c>
      <c r="Z74" s="17">
        <v>-6.7441860465116283</v>
      </c>
      <c r="AA74" s="17">
        <v>4.21</v>
      </c>
      <c r="AB74" s="17">
        <v>-0.20000000000000018</v>
      </c>
      <c r="AC74" s="17">
        <v>-2.0930232558139505</v>
      </c>
    </row>
    <row r="75" spans="1:29" s="17" customFormat="1" x14ac:dyDescent="0.25">
      <c r="A75" s="17">
        <v>9.2600000000000002E-2</v>
      </c>
      <c r="B75" s="17">
        <v>0.47099999999999997</v>
      </c>
      <c r="C75" s="17">
        <v>0.15859999999999999</v>
      </c>
      <c r="D75" s="17">
        <v>47.099999999999994</v>
      </c>
      <c r="F75" s="17">
        <v>0.2863</v>
      </c>
      <c r="G75" s="17">
        <v>28.63</v>
      </c>
      <c r="H75" s="17">
        <v>286.3</v>
      </c>
      <c r="I75" s="103">
        <f t="shared" si="1"/>
        <v>73.788659793814432</v>
      </c>
      <c r="J75" s="17">
        <v>0.84670000000000001</v>
      </c>
      <c r="K75" s="17">
        <v>0.50409999999999999</v>
      </c>
      <c r="L75" s="17">
        <v>3.88</v>
      </c>
      <c r="M75" s="17">
        <v>3.69</v>
      </c>
      <c r="N75" s="17">
        <v>4.0999999999999996</v>
      </c>
      <c r="O75" s="17">
        <v>3.63</v>
      </c>
      <c r="P75" s="17">
        <v>3.51</v>
      </c>
      <c r="Q75" s="17">
        <v>3.8</v>
      </c>
      <c r="R75" s="17">
        <v>-6.443298969072166</v>
      </c>
      <c r="S75" s="17">
        <v>3.82</v>
      </c>
      <c r="T75" s="17">
        <v>3.65</v>
      </c>
      <c r="U75" s="17">
        <v>3.95</v>
      </c>
      <c r="V75" s="17">
        <v>-1.546391752577321</v>
      </c>
      <c r="W75" s="17">
        <v>3.72</v>
      </c>
      <c r="X75" s="17">
        <v>3.35</v>
      </c>
      <c r="Y75" s="17">
        <v>3.95</v>
      </c>
      <c r="Z75" s="17">
        <v>-4.123711340206178</v>
      </c>
      <c r="AA75" s="17">
        <v>3.82</v>
      </c>
      <c r="AB75" s="17">
        <v>-3.88</v>
      </c>
      <c r="AC75" s="17">
        <v>-1.546391752577321</v>
      </c>
    </row>
    <row r="76" spans="1:29" s="17" customFormat="1" x14ac:dyDescent="0.25">
      <c r="A76" s="17">
        <v>9.1899999999999996E-2</v>
      </c>
      <c r="B76" s="17">
        <v>0.43740000000000001</v>
      </c>
      <c r="C76" s="17">
        <v>0.14560000000000001</v>
      </c>
      <c r="D76" s="17">
        <v>43.74</v>
      </c>
      <c r="F76" s="17">
        <v>0.37190000000000001</v>
      </c>
      <c r="G76" s="17">
        <v>37.19</v>
      </c>
      <c r="H76" s="17">
        <v>371.9</v>
      </c>
      <c r="I76" s="103">
        <f t="shared" si="1"/>
        <v>85.889145496535789</v>
      </c>
      <c r="J76" s="17">
        <v>0.72899999999999998</v>
      </c>
      <c r="K76" s="17">
        <v>0.48530000000000001</v>
      </c>
      <c r="L76" s="17">
        <v>4.33</v>
      </c>
      <c r="M76" s="17">
        <v>4.2</v>
      </c>
      <c r="N76" s="17">
        <v>4.7300000000000004</v>
      </c>
      <c r="O76" s="17">
        <v>4.07</v>
      </c>
      <c r="P76" s="17">
        <v>3.75</v>
      </c>
      <c r="Q76" s="17">
        <v>4.4000000000000004</v>
      </c>
      <c r="R76" s="17">
        <v>-6.0046189376443371</v>
      </c>
      <c r="S76" s="17">
        <v>4.07</v>
      </c>
      <c r="T76" s="17">
        <v>3.62</v>
      </c>
      <c r="U76" s="17">
        <v>4.55</v>
      </c>
      <c r="V76" s="17">
        <v>-6.0046189376443371</v>
      </c>
      <c r="W76" s="17">
        <v>4.0999999999999996</v>
      </c>
      <c r="X76" s="17">
        <v>3.85</v>
      </c>
      <c r="Y76" s="17">
        <v>4.42</v>
      </c>
      <c r="Z76" s="17">
        <v>-5.3117782909930815</v>
      </c>
      <c r="AA76" s="17">
        <v>4.0999999999999996</v>
      </c>
      <c r="AB76" s="17">
        <v>-4.33</v>
      </c>
      <c r="AC76" s="17">
        <v>-5.3117782909930815</v>
      </c>
    </row>
    <row r="77" spans="1:29" s="17" customFormat="1" x14ac:dyDescent="0.25">
      <c r="A77" s="17">
        <v>4.0500000000000001E-2</v>
      </c>
      <c r="B77" s="17">
        <v>0.42059999999999997</v>
      </c>
      <c r="C77" s="17">
        <v>0.1002</v>
      </c>
      <c r="D77" s="17">
        <v>42.059999999999995</v>
      </c>
      <c r="F77" s="17">
        <v>0.15279999999999999</v>
      </c>
      <c r="G77" s="17">
        <v>15.28</v>
      </c>
      <c r="H77" s="17">
        <v>152.79999999999998</v>
      </c>
      <c r="I77" s="103">
        <f t="shared" si="1"/>
        <v>27.934186471663619</v>
      </c>
      <c r="J77" s="17">
        <v>0.54949999999999999</v>
      </c>
      <c r="K77" s="17">
        <v>0.2326</v>
      </c>
      <c r="L77" s="17">
        <v>5.47</v>
      </c>
      <c r="M77" s="17">
        <v>5.3</v>
      </c>
      <c r="N77" s="17">
        <v>6.15</v>
      </c>
      <c r="O77" s="17">
        <v>5.23</v>
      </c>
      <c r="P77" s="17">
        <v>4.6500000000000004</v>
      </c>
      <c r="Q77" s="17">
        <v>5.6</v>
      </c>
      <c r="R77" s="17">
        <v>-4.3875685557586719</v>
      </c>
      <c r="S77" s="17">
        <v>5.0999999999999996</v>
      </c>
      <c r="T77" s="17">
        <v>4.25</v>
      </c>
      <c r="U77" s="17">
        <v>5.6</v>
      </c>
      <c r="V77" s="17">
        <v>-6.7641681901279727</v>
      </c>
      <c r="W77" s="17">
        <v>5.25</v>
      </c>
      <c r="X77" s="17">
        <v>4.5999999999999996</v>
      </c>
      <c r="Y77" s="17">
        <v>5.45</v>
      </c>
      <c r="Z77" s="17">
        <v>-4.0219378427787884</v>
      </c>
      <c r="AA77" s="17">
        <v>5.25</v>
      </c>
      <c r="AB77" s="17">
        <v>-5.47</v>
      </c>
      <c r="AC77" s="17">
        <v>-4.0219378427787884</v>
      </c>
    </row>
    <row r="78" spans="1:29" s="17" customFormat="1" x14ac:dyDescent="0.25">
      <c r="A78" s="110">
        <v>0.12634666666666666</v>
      </c>
      <c r="B78" s="110">
        <v>0.63549</v>
      </c>
      <c r="C78" s="110">
        <v>0.18819</v>
      </c>
      <c r="D78" s="110">
        <v>63.548999999999999</v>
      </c>
      <c r="E78" s="110" t="s">
        <v>64</v>
      </c>
      <c r="F78" s="110">
        <v>0.21768666666666667</v>
      </c>
      <c r="G78" s="110">
        <v>21.768666666666668</v>
      </c>
      <c r="H78" s="110">
        <v>217.68666666666667</v>
      </c>
      <c r="I78" s="103">
        <f t="shared" si="1"/>
        <v>49.700152207001523</v>
      </c>
      <c r="J78" s="110">
        <v>0.72653666666666672</v>
      </c>
      <c r="K78" s="110">
        <v>0.29135333333333341</v>
      </c>
      <c r="L78" s="110">
        <v>4.38</v>
      </c>
      <c r="M78" s="110">
        <v>3.8370000000000011</v>
      </c>
      <c r="N78" s="110">
        <v>4.722666666666667</v>
      </c>
      <c r="O78" s="110">
        <v>4.1900000000000004</v>
      </c>
      <c r="P78" s="110">
        <v>3.7049999999999996</v>
      </c>
      <c r="Q78" s="110">
        <v>4.4890000000000008</v>
      </c>
      <c r="R78" s="106">
        <f t="shared" ref="R78" si="2">((O78-L78)/L78)*100</f>
        <v>-4.3378995433789838</v>
      </c>
      <c r="S78" s="110">
        <v>4.1613333333333324</v>
      </c>
      <c r="T78" s="110">
        <v>3.6040000000000005</v>
      </c>
      <c r="U78" s="110">
        <v>4.594333333333334</v>
      </c>
      <c r="V78" s="106">
        <f t="shared" ref="V78" si="3">((S78-L78)/L78)*100</f>
        <v>-4.9923896499239149</v>
      </c>
      <c r="W78" s="110">
        <v>4.1556666666666677</v>
      </c>
      <c r="X78" s="110">
        <v>3.6569999999999991</v>
      </c>
      <c r="Y78" s="110">
        <v>4.6020000000000003</v>
      </c>
      <c r="Z78" s="106">
        <f t="shared" ref="Z78" si="4">((W78-L78)/L78)*100</f>
        <v>-5.1217656012176294</v>
      </c>
      <c r="AA78" s="110">
        <v>4.4400000000000004</v>
      </c>
      <c r="AB78" s="129">
        <v>6.0000000000000497E-2</v>
      </c>
      <c r="AC78" s="125">
        <f t="shared" ref="AC78" si="5">(AA78-L78)/L78*100</f>
        <v>1.3698630136986416</v>
      </c>
    </row>
  </sheetData>
  <mergeCells count="3">
    <mergeCell ref="A1:AC2"/>
    <mergeCell ref="A3:K3"/>
    <mergeCell ref="L3:AC3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E6D7-159F-4D9D-ABA0-E55AD01AE8E3}">
  <dimension ref="A1:AI28"/>
  <sheetViews>
    <sheetView topLeftCell="A10" workbookViewId="0">
      <selection activeCell="L23" sqref="L23"/>
    </sheetView>
  </sheetViews>
  <sheetFormatPr defaultRowHeight="15" x14ac:dyDescent="0.25"/>
  <sheetData>
    <row r="1" spans="1:35" s="17" customFormat="1" ht="15" customHeight="1" x14ac:dyDescent="0.25">
      <c r="A1" s="88" t="s">
        <v>489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90"/>
      <c r="AD1" s="91"/>
      <c r="AE1" s="91"/>
      <c r="AF1" s="91"/>
      <c r="AG1" s="91"/>
      <c r="AH1" s="91"/>
      <c r="AI1" s="91"/>
    </row>
    <row r="2" spans="1:35" s="17" customFormat="1" ht="15" customHeigh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4"/>
      <c r="AD2" s="91"/>
      <c r="AE2" s="91"/>
      <c r="AF2" s="91"/>
      <c r="AG2" s="91"/>
      <c r="AH2" s="91"/>
      <c r="AI2" s="91"/>
    </row>
    <row r="3" spans="1:35" s="17" customFormat="1" ht="15" customHeight="1" x14ac:dyDescent="0.25">
      <c r="A3" s="95" t="s">
        <v>490</v>
      </c>
      <c r="B3" s="96"/>
      <c r="C3" s="96"/>
      <c r="D3" s="96"/>
      <c r="E3" s="96"/>
      <c r="F3" s="96"/>
      <c r="G3" s="96"/>
      <c r="H3" s="96"/>
      <c r="I3" s="96"/>
      <c r="J3" s="96"/>
      <c r="K3" s="97"/>
      <c r="L3" s="95" t="s">
        <v>491</v>
      </c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7"/>
      <c r="AD3" s="91"/>
      <c r="AE3" s="91"/>
      <c r="AF3" s="91"/>
      <c r="AG3" s="91"/>
      <c r="AH3" s="91"/>
      <c r="AI3" s="91"/>
    </row>
    <row r="4" spans="1:35" s="17" customFormat="1" x14ac:dyDescent="0.25">
      <c r="A4" s="98" t="s">
        <v>492</v>
      </c>
      <c r="B4" s="98" t="s">
        <v>493</v>
      </c>
      <c r="C4" s="98" t="s">
        <v>494</v>
      </c>
      <c r="D4" s="98" t="s">
        <v>495</v>
      </c>
      <c r="E4" s="98"/>
      <c r="F4" s="98" t="s">
        <v>496</v>
      </c>
      <c r="G4" s="98" t="s">
        <v>497</v>
      </c>
      <c r="H4" s="98" t="s">
        <v>498</v>
      </c>
      <c r="I4" s="98" t="s">
        <v>499</v>
      </c>
      <c r="J4" s="98" t="s">
        <v>493</v>
      </c>
      <c r="K4" s="98" t="s">
        <v>494</v>
      </c>
      <c r="L4" s="99" t="s">
        <v>500</v>
      </c>
      <c r="M4" s="99" t="s">
        <v>501</v>
      </c>
      <c r="N4" s="99" t="s">
        <v>493</v>
      </c>
      <c r="O4" s="100" t="s">
        <v>502</v>
      </c>
      <c r="P4" s="99" t="s">
        <v>501</v>
      </c>
      <c r="Q4" s="99" t="s">
        <v>493</v>
      </c>
      <c r="R4" s="100" t="s">
        <v>503</v>
      </c>
      <c r="S4" s="100" t="s">
        <v>504</v>
      </c>
      <c r="T4" s="99" t="s">
        <v>501</v>
      </c>
      <c r="U4" s="99" t="s">
        <v>493</v>
      </c>
      <c r="V4" s="100" t="s">
        <v>505</v>
      </c>
      <c r="W4" s="100" t="s">
        <v>506</v>
      </c>
      <c r="X4" s="99" t="s">
        <v>501</v>
      </c>
      <c r="Y4" s="99" t="s">
        <v>493</v>
      </c>
      <c r="Z4" s="100" t="s">
        <v>507</v>
      </c>
      <c r="AA4" s="99" t="s">
        <v>508</v>
      </c>
      <c r="AB4" s="99" t="s">
        <v>509</v>
      </c>
      <c r="AC4" s="100" t="s">
        <v>510</v>
      </c>
      <c r="AD4" s="101"/>
      <c r="AE4" s="101"/>
      <c r="AF4" s="101"/>
      <c r="AG4" s="101"/>
      <c r="AH4" s="101"/>
      <c r="AI4" s="101"/>
    </row>
    <row r="5" spans="1:35" s="17" customFormat="1" ht="15.75" customHeight="1" x14ac:dyDescent="0.25">
      <c r="A5" s="110">
        <v>4.6100000000000002E-2</v>
      </c>
      <c r="B5" s="110">
        <v>0.36799999999999999</v>
      </c>
      <c r="C5" s="110">
        <v>8.7800000000000003E-2</v>
      </c>
      <c r="D5" s="103">
        <v>36.799999999999997</v>
      </c>
      <c r="E5" s="110"/>
      <c r="F5" s="110">
        <v>0.26640000000000003</v>
      </c>
      <c r="G5" s="103">
        <v>26.640000000000004</v>
      </c>
      <c r="H5" s="103">
        <v>266.40000000000003</v>
      </c>
      <c r="I5" s="103">
        <f t="shared" ref="I5:I28" si="0">H5/L5</f>
        <v>55.384615384615394</v>
      </c>
      <c r="J5" s="110">
        <v>0.73599999999999999</v>
      </c>
      <c r="K5" s="110">
        <v>0.32069999999999999</v>
      </c>
      <c r="L5" s="110">
        <v>4.8099999999999996</v>
      </c>
      <c r="M5" s="110">
        <v>4.58</v>
      </c>
      <c r="N5" s="110">
        <v>5.05</v>
      </c>
      <c r="O5" s="110">
        <v>5.15</v>
      </c>
      <c r="P5" s="110">
        <v>4.8</v>
      </c>
      <c r="Q5" s="110">
        <v>5.35</v>
      </c>
      <c r="R5" s="106">
        <v>7.0686070686070845</v>
      </c>
      <c r="S5" s="110">
        <v>5.0599999999999996</v>
      </c>
      <c r="T5" s="110">
        <v>4.92</v>
      </c>
      <c r="U5" s="110">
        <v>5.25</v>
      </c>
      <c r="V5" s="106">
        <v>5.1975051975051976</v>
      </c>
      <c r="W5" s="110">
        <v>5.09</v>
      </c>
      <c r="X5" s="110">
        <v>4.95</v>
      </c>
      <c r="Y5" s="110">
        <v>5.26</v>
      </c>
      <c r="Z5" s="106">
        <v>5.8212058212058269</v>
      </c>
      <c r="AA5" s="110">
        <v>5.15</v>
      </c>
      <c r="AB5" s="129">
        <v>0.34000000000000075</v>
      </c>
      <c r="AC5" s="125">
        <v>7.0686070686070845</v>
      </c>
      <c r="AD5" s="91"/>
      <c r="AE5" s="91"/>
      <c r="AF5" s="91"/>
      <c r="AG5" s="91"/>
      <c r="AH5" s="91"/>
      <c r="AI5" s="91"/>
    </row>
    <row r="6" spans="1:35" s="17" customFormat="1" ht="15.75" customHeight="1" x14ac:dyDescent="0.25">
      <c r="A6" s="110">
        <v>0.1235</v>
      </c>
      <c r="B6" s="110">
        <v>0.64</v>
      </c>
      <c r="C6" s="110">
        <v>0.15479999999999999</v>
      </c>
      <c r="D6" s="103">
        <v>64</v>
      </c>
      <c r="E6" s="110"/>
      <c r="F6" s="110">
        <v>0.1192</v>
      </c>
      <c r="G6" s="103">
        <v>11.92</v>
      </c>
      <c r="H6" s="103">
        <v>119.2</v>
      </c>
      <c r="I6" s="103">
        <f t="shared" si="0"/>
        <v>27.850467289719624</v>
      </c>
      <c r="J6" s="110">
        <v>0.64</v>
      </c>
      <c r="K6" s="110">
        <v>0.1731</v>
      </c>
      <c r="L6" s="110">
        <v>4.28</v>
      </c>
      <c r="M6" s="110">
        <v>4.17</v>
      </c>
      <c r="N6" s="110">
        <v>4.4800000000000004</v>
      </c>
      <c r="O6" s="110">
        <v>4.28</v>
      </c>
      <c r="P6" s="110">
        <v>4.0199999999999996</v>
      </c>
      <c r="Q6" s="110">
        <v>4.41</v>
      </c>
      <c r="R6" s="106">
        <v>0</v>
      </c>
      <c r="S6" s="110">
        <v>4.6500000000000004</v>
      </c>
      <c r="T6" s="110">
        <v>4.17</v>
      </c>
      <c r="U6" s="110">
        <v>4.8</v>
      </c>
      <c r="V6" s="106">
        <v>8.6448598130841141</v>
      </c>
      <c r="W6" s="110">
        <v>4.6100000000000003</v>
      </c>
      <c r="X6" s="110">
        <v>4.2300000000000004</v>
      </c>
      <c r="Y6" s="110">
        <v>4.79</v>
      </c>
      <c r="Z6" s="106">
        <v>7.7102803738317762</v>
      </c>
      <c r="AA6" s="110">
        <v>4.6500000000000004</v>
      </c>
      <c r="AB6" s="129">
        <v>0.37000000000000011</v>
      </c>
      <c r="AC6" s="125">
        <v>8.6448598130841141</v>
      </c>
      <c r="AD6" s="91"/>
      <c r="AE6" s="91"/>
      <c r="AF6" s="91"/>
      <c r="AG6" s="91"/>
      <c r="AH6" s="91"/>
      <c r="AI6" s="91"/>
    </row>
    <row r="7" spans="1:35" s="17" customFormat="1" x14ac:dyDescent="0.25">
      <c r="A7" s="108">
        <v>0.14380000000000001</v>
      </c>
      <c r="B7" s="109">
        <v>0.83199999999999996</v>
      </c>
      <c r="C7" s="108">
        <v>0.31330000000000002</v>
      </c>
      <c r="D7" s="103">
        <v>83.2</v>
      </c>
      <c r="E7" s="110"/>
      <c r="F7" s="108">
        <v>0.14419999999999999</v>
      </c>
      <c r="G7" s="103">
        <v>14.42</v>
      </c>
      <c r="H7" s="103">
        <v>144.19999999999999</v>
      </c>
      <c r="I7" s="103">
        <f t="shared" si="0"/>
        <v>31.212121212121207</v>
      </c>
      <c r="J7" s="109">
        <v>0.83199999999999996</v>
      </c>
      <c r="K7" s="109">
        <v>0.29980000000000001</v>
      </c>
      <c r="L7" s="108">
        <v>4.62</v>
      </c>
      <c r="M7" s="108">
        <v>4.26</v>
      </c>
      <c r="N7" s="108">
        <v>5.29</v>
      </c>
      <c r="O7" s="108">
        <v>4.9400000000000004</v>
      </c>
      <c r="P7" s="108">
        <v>4.4400000000000004</v>
      </c>
      <c r="Q7" s="108">
        <v>5.38</v>
      </c>
      <c r="R7" s="106">
        <v>6.9264069264069317</v>
      </c>
      <c r="S7" s="108">
        <v>5.39</v>
      </c>
      <c r="T7" s="111">
        <v>4.37</v>
      </c>
      <c r="U7" s="108">
        <v>5.52</v>
      </c>
      <c r="V7" s="106">
        <v>16.666666666666657</v>
      </c>
      <c r="W7" s="108">
        <v>4.8899999999999997</v>
      </c>
      <c r="X7" s="108">
        <v>4.7</v>
      </c>
      <c r="Y7" s="108">
        <v>5.07</v>
      </c>
      <c r="Z7" s="106">
        <v>5.8441558441558348</v>
      </c>
      <c r="AA7" s="111">
        <v>5.39</v>
      </c>
      <c r="AB7" s="105">
        <v>0.76999999999999957</v>
      </c>
      <c r="AC7" s="106">
        <v>16.666666666666657</v>
      </c>
      <c r="AD7" s="91"/>
      <c r="AE7" s="91"/>
      <c r="AF7" s="91"/>
      <c r="AG7" s="91"/>
      <c r="AH7" s="91"/>
      <c r="AI7" s="91"/>
    </row>
    <row r="8" spans="1:35" s="17" customFormat="1" x14ac:dyDescent="0.25">
      <c r="A8" s="108">
        <v>0.12670000000000001</v>
      </c>
      <c r="B8" s="109">
        <v>0.78400000000000003</v>
      </c>
      <c r="C8" s="108">
        <v>0.2147</v>
      </c>
      <c r="D8" s="103">
        <v>78.400000000000006</v>
      </c>
      <c r="E8" s="110"/>
      <c r="F8" s="108">
        <v>0.12590000000000001</v>
      </c>
      <c r="G8" s="103">
        <v>12.590000000000002</v>
      </c>
      <c r="H8" s="103">
        <v>125.90000000000002</v>
      </c>
      <c r="I8" s="103">
        <f t="shared" si="0"/>
        <v>33.753351206434324</v>
      </c>
      <c r="J8" s="109">
        <v>0.76800000000000002</v>
      </c>
      <c r="K8" s="108">
        <v>0.15570000000000001</v>
      </c>
      <c r="L8" s="108">
        <v>3.73</v>
      </c>
      <c r="M8" s="108">
        <v>3.3</v>
      </c>
      <c r="N8" s="108">
        <v>4.03</v>
      </c>
      <c r="O8" s="108">
        <v>4.2699999999999996</v>
      </c>
      <c r="P8" s="108">
        <v>3.97</v>
      </c>
      <c r="Q8" s="108">
        <v>4.4400000000000004</v>
      </c>
      <c r="R8" s="106">
        <v>14.477211796246639</v>
      </c>
      <c r="S8" s="108">
        <v>4.03</v>
      </c>
      <c r="T8" s="111">
        <v>3.8</v>
      </c>
      <c r="U8" s="108">
        <v>4.1900000000000004</v>
      </c>
      <c r="V8" s="106">
        <v>8.0428954423592565</v>
      </c>
      <c r="W8" s="108">
        <v>3.91</v>
      </c>
      <c r="X8" s="108">
        <v>3.58</v>
      </c>
      <c r="Y8" s="108">
        <v>4.1399999999999997</v>
      </c>
      <c r="Z8" s="106">
        <v>4.8257372654155546</v>
      </c>
      <c r="AA8" s="111">
        <v>4.2699999999999996</v>
      </c>
      <c r="AB8" s="105">
        <v>0.53999999999999959</v>
      </c>
      <c r="AC8" s="106">
        <v>14.477211796246639</v>
      </c>
      <c r="AD8" s="91"/>
      <c r="AE8" s="91"/>
      <c r="AF8" s="91"/>
      <c r="AG8" s="91"/>
      <c r="AH8" s="91"/>
      <c r="AI8" s="91"/>
    </row>
    <row r="9" spans="1:35" s="17" customFormat="1" x14ac:dyDescent="0.25">
      <c r="A9" s="108">
        <v>0.13320000000000001</v>
      </c>
      <c r="B9" s="114">
        <v>0.56799999999999995</v>
      </c>
      <c r="C9" s="108">
        <v>0.127</v>
      </c>
      <c r="D9" s="103">
        <v>56.8</v>
      </c>
      <c r="E9" s="110"/>
      <c r="F9" s="108">
        <v>0.7117</v>
      </c>
      <c r="G9" s="103">
        <v>71.17</v>
      </c>
      <c r="H9" s="103">
        <v>711.7</v>
      </c>
      <c r="I9" s="103">
        <f t="shared" si="0"/>
        <v>144.06882591093117</v>
      </c>
      <c r="J9" s="109">
        <v>1.36</v>
      </c>
      <c r="K9" s="108">
        <v>0.91720000000000002</v>
      </c>
      <c r="L9" s="115">
        <v>4.9400000000000004</v>
      </c>
      <c r="M9" s="115">
        <v>4.71</v>
      </c>
      <c r="N9" s="115">
        <v>5.2</v>
      </c>
      <c r="O9" s="115">
        <v>5.49</v>
      </c>
      <c r="P9" s="115">
        <v>5.28</v>
      </c>
      <c r="Q9" s="115">
        <v>5.65</v>
      </c>
      <c r="R9" s="106">
        <v>11.133603238866392</v>
      </c>
      <c r="S9" s="115">
        <v>5.18</v>
      </c>
      <c r="T9" s="116">
        <v>4.9400000000000004</v>
      </c>
      <c r="U9" s="115">
        <v>5.6</v>
      </c>
      <c r="V9" s="106">
        <v>4.8582995951416867</v>
      </c>
      <c r="W9" s="115">
        <v>5.58</v>
      </c>
      <c r="X9" s="115">
        <v>4.7699999999999996</v>
      </c>
      <c r="Y9" s="115">
        <v>6.19</v>
      </c>
      <c r="Z9" s="106">
        <v>12.955465587044527</v>
      </c>
      <c r="AA9" s="116">
        <v>5.58</v>
      </c>
      <c r="AB9" s="105">
        <v>0.63999999999999968</v>
      </c>
      <c r="AC9" s="106">
        <v>12.955465587044527</v>
      </c>
      <c r="AD9" s="91"/>
      <c r="AE9" s="91"/>
      <c r="AF9" s="91"/>
      <c r="AG9" s="91"/>
      <c r="AH9" s="91"/>
      <c r="AI9" s="91"/>
    </row>
    <row r="10" spans="1:35" s="17" customFormat="1" ht="15.75" customHeight="1" x14ac:dyDescent="0.25">
      <c r="A10" s="110">
        <v>0.26450000000000001</v>
      </c>
      <c r="B10" s="110">
        <v>1.232</v>
      </c>
      <c r="C10" s="110">
        <v>0.36670000000000003</v>
      </c>
      <c r="D10" s="103">
        <v>123.2</v>
      </c>
      <c r="E10" s="110"/>
      <c r="F10" s="110">
        <v>0.20699999999999999</v>
      </c>
      <c r="G10" s="103">
        <v>20.7</v>
      </c>
      <c r="H10" s="103">
        <v>207</v>
      </c>
      <c r="I10" s="103">
        <f t="shared" si="0"/>
        <v>53.07692307692308</v>
      </c>
      <c r="J10" s="110">
        <v>0.76800000000000002</v>
      </c>
      <c r="K10" s="110">
        <v>0.26679999999999998</v>
      </c>
      <c r="L10" s="110">
        <v>3.9</v>
      </c>
      <c r="M10" s="110">
        <v>3.55</v>
      </c>
      <c r="N10" s="110">
        <v>4.18</v>
      </c>
      <c r="O10" s="110">
        <v>4.37</v>
      </c>
      <c r="P10" s="110">
        <v>4.17</v>
      </c>
      <c r="Q10" s="110">
        <v>4.5</v>
      </c>
      <c r="R10" s="106">
        <v>12.051282051282056</v>
      </c>
      <c r="S10" s="110">
        <v>4.26</v>
      </c>
      <c r="T10" s="110">
        <v>4.01</v>
      </c>
      <c r="U10" s="110">
        <v>4.59</v>
      </c>
      <c r="V10" s="106">
        <v>9.2307692307692264</v>
      </c>
      <c r="W10" s="110">
        <v>4.1100000000000003</v>
      </c>
      <c r="X10" s="110">
        <v>4.03</v>
      </c>
      <c r="Y10" s="110">
        <v>4.5999999999999996</v>
      </c>
      <c r="Z10" s="106">
        <v>5.3846153846153957</v>
      </c>
      <c r="AA10" s="110">
        <v>4.37</v>
      </c>
      <c r="AB10" s="129">
        <v>0.4700000000000002</v>
      </c>
      <c r="AC10" s="125">
        <v>12.051282051282056</v>
      </c>
      <c r="AD10" s="91"/>
      <c r="AE10" s="91"/>
      <c r="AF10" s="91"/>
      <c r="AG10" s="91"/>
      <c r="AH10" s="91"/>
      <c r="AI10" s="91"/>
    </row>
    <row r="11" spans="1:35" s="17" customFormat="1" x14ac:dyDescent="0.25">
      <c r="A11" s="17">
        <v>5.8000000000000003E-2</v>
      </c>
      <c r="B11" s="17">
        <v>0.4093</v>
      </c>
      <c r="C11" s="17">
        <v>0.1077</v>
      </c>
      <c r="D11" s="17">
        <v>40.93</v>
      </c>
      <c r="F11" s="17">
        <v>0.32869999999999999</v>
      </c>
      <c r="G11" s="17">
        <v>32.869999999999997</v>
      </c>
      <c r="H11" s="17">
        <v>328.7</v>
      </c>
      <c r="I11" s="103">
        <f t="shared" si="0"/>
        <v>76.620046620046622</v>
      </c>
      <c r="J11" s="17">
        <v>0.98129999999999995</v>
      </c>
      <c r="K11" s="17">
        <v>0.53639999999999999</v>
      </c>
      <c r="L11" s="17">
        <v>4.29</v>
      </c>
      <c r="M11" s="17">
        <v>4.0599999999999996</v>
      </c>
      <c r="N11" s="17">
        <v>4.49</v>
      </c>
      <c r="O11" s="17">
        <v>4.0999999999999996</v>
      </c>
      <c r="P11" s="17">
        <v>3.54</v>
      </c>
      <c r="Q11" s="17">
        <v>4.4800000000000004</v>
      </c>
      <c r="R11" s="17">
        <v>-4.4289044289044375</v>
      </c>
      <c r="S11" s="17">
        <v>4.25</v>
      </c>
      <c r="T11" s="17">
        <v>3.84</v>
      </c>
      <c r="U11" s="17">
        <v>4.55</v>
      </c>
      <c r="V11" s="17">
        <v>-0.93240093240093325</v>
      </c>
      <c r="W11" s="17">
        <v>4.2300000000000004</v>
      </c>
      <c r="X11" s="17">
        <v>3.93</v>
      </c>
      <c r="Y11" s="17">
        <v>4.5999999999999996</v>
      </c>
      <c r="Z11" s="17">
        <v>-1.3986013986013894</v>
      </c>
      <c r="AA11" s="17">
        <v>4.25</v>
      </c>
      <c r="AB11" s="17">
        <v>1.0700000000000003</v>
      </c>
      <c r="AC11" s="17">
        <v>-0.93240093240093325</v>
      </c>
    </row>
    <row r="12" spans="1:35" s="17" customFormat="1" x14ac:dyDescent="0.25">
      <c r="A12" s="17">
        <v>2.63E-2</v>
      </c>
      <c r="B12" s="17">
        <v>0.2243</v>
      </c>
      <c r="C12" s="17">
        <v>6.0999999999999999E-2</v>
      </c>
      <c r="D12" s="17">
        <v>22.43</v>
      </c>
      <c r="F12" s="17">
        <v>6.4500000000000002E-2</v>
      </c>
      <c r="G12" s="17">
        <v>6.45</v>
      </c>
      <c r="H12" s="17">
        <v>64.5</v>
      </c>
      <c r="I12" s="103">
        <f t="shared" si="0"/>
        <v>13.465553235908143</v>
      </c>
      <c r="J12" s="17">
        <v>0.25790000000000002</v>
      </c>
      <c r="K12" s="17">
        <v>0.12989999999999999</v>
      </c>
      <c r="L12" s="17">
        <v>4.79</v>
      </c>
      <c r="M12" s="17">
        <v>4.4800000000000004</v>
      </c>
      <c r="N12" s="17">
        <v>4.9000000000000004</v>
      </c>
      <c r="O12" s="17">
        <v>4.97</v>
      </c>
      <c r="P12" s="17">
        <v>4.88</v>
      </c>
      <c r="Q12" s="17">
        <v>5.07</v>
      </c>
      <c r="R12" s="17">
        <v>3.7578288100208712</v>
      </c>
      <c r="S12" s="17">
        <v>5</v>
      </c>
      <c r="T12" s="17">
        <v>4.8600000000000003</v>
      </c>
      <c r="U12" s="17">
        <v>5.15</v>
      </c>
      <c r="V12" s="17">
        <v>4.3841336116910217</v>
      </c>
      <c r="W12" s="17">
        <v>5</v>
      </c>
      <c r="X12" s="17">
        <v>4.92</v>
      </c>
      <c r="Y12" s="17">
        <v>5.15</v>
      </c>
      <c r="Z12" s="17">
        <v>4.3841336116910217</v>
      </c>
      <c r="AA12" s="17">
        <v>5</v>
      </c>
      <c r="AB12" s="17">
        <v>0.44000000000000039</v>
      </c>
      <c r="AC12" s="17">
        <v>4.3841336116910217</v>
      </c>
    </row>
    <row r="13" spans="1:35" s="17" customFormat="1" x14ac:dyDescent="0.25">
      <c r="A13" s="17">
        <v>1.9800000000000002E-2</v>
      </c>
      <c r="B13" s="17">
        <v>0.21310000000000001</v>
      </c>
      <c r="C13" s="17">
        <v>4.5100000000000001E-2</v>
      </c>
      <c r="D13" s="17">
        <v>21.310000000000002</v>
      </c>
      <c r="F13" s="17">
        <v>9.6199999999999994E-2</v>
      </c>
      <c r="G13" s="17">
        <v>9.6199999999999992</v>
      </c>
      <c r="H13" s="17">
        <v>96.199999999999989</v>
      </c>
      <c r="I13" s="103">
        <f t="shared" si="0"/>
        <v>23.236714975845409</v>
      </c>
      <c r="J13" s="17">
        <v>0.34210000000000002</v>
      </c>
      <c r="K13" s="17">
        <v>0.14169999999999999</v>
      </c>
      <c r="L13" s="17">
        <v>4.1399999999999997</v>
      </c>
      <c r="M13" s="17">
        <v>3.85</v>
      </c>
      <c r="N13" s="17">
        <v>4.3</v>
      </c>
      <c r="O13" s="17">
        <v>3.96</v>
      </c>
      <c r="P13" s="17">
        <v>2.3199999999999998</v>
      </c>
      <c r="Q13" s="17">
        <v>4.46</v>
      </c>
      <c r="R13" s="17">
        <v>-4.3478260869565153</v>
      </c>
      <c r="S13" s="17">
        <v>3.74</v>
      </c>
      <c r="T13" s="17">
        <v>1.96</v>
      </c>
      <c r="U13" s="17">
        <v>4.3600000000000003</v>
      </c>
      <c r="V13" s="17">
        <v>-9.6618357487922584</v>
      </c>
      <c r="Z13" s="17">
        <v>-100</v>
      </c>
      <c r="AA13" s="17">
        <v>3.96</v>
      </c>
      <c r="AB13" s="17">
        <v>0.45999999999999996</v>
      </c>
      <c r="AC13" s="17">
        <v>-4.3478260869565153</v>
      </c>
    </row>
    <row r="14" spans="1:35" s="17" customFormat="1" x14ac:dyDescent="0.25">
      <c r="A14" s="17">
        <v>4.7800000000000002E-2</v>
      </c>
      <c r="B14" s="17">
        <v>0.38129999999999997</v>
      </c>
      <c r="C14" s="17">
        <v>9.0200000000000002E-2</v>
      </c>
      <c r="D14" s="17">
        <v>38.129999999999995</v>
      </c>
      <c r="F14" s="17">
        <v>0.1249</v>
      </c>
      <c r="G14" s="17">
        <v>12.49</v>
      </c>
      <c r="H14" s="17">
        <v>124.9</v>
      </c>
      <c r="I14" s="103">
        <f t="shared" si="0"/>
        <v>26.350210970464136</v>
      </c>
      <c r="J14" s="17">
        <v>0.64490000000000003</v>
      </c>
      <c r="K14" s="17">
        <v>0.21540000000000001</v>
      </c>
      <c r="L14" s="17">
        <v>4.74</v>
      </c>
      <c r="M14" s="17">
        <v>3.58</v>
      </c>
      <c r="N14" s="17">
        <v>4.97</v>
      </c>
      <c r="O14" s="17">
        <v>3.74</v>
      </c>
      <c r="P14" s="17">
        <v>3.48</v>
      </c>
      <c r="Q14" s="17">
        <v>4.6500000000000004</v>
      </c>
      <c r="R14" s="17">
        <v>-21.097046413502106</v>
      </c>
      <c r="S14" s="17">
        <v>4.3600000000000003</v>
      </c>
      <c r="T14" s="17">
        <v>3.55</v>
      </c>
      <c r="U14" s="17">
        <v>4.93</v>
      </c>
      <c r="V14" s="17">
        <v>-8.0168776371307988</v>
      </c>
      <c r="W14" s="17">
        <v>4.5999999999999996</v>
      </c>
      <c r="X14" s="17">
        <v>4.32</v>
      </c>
      <c r="Y14" s="17">
        <v>5.48</v>
      </c>
      <c r="Z14" s="17">
        <v>-2.9535864978903072</v>
      </c>
      <c r="AA14" s="17">
        <v>4.5999999999999996</v>
      </c>
      <c r="AB14" s="17">
        <v>0.27999999999999936</v>
      </c>
      <c r="AC14" s="17">
        <v>-2.9535864978903072</v>
      </c>
    </row>
    <row r="15" spans="1:35" s="17" customFormat="1" x14ac:dyDescent="0.25">
      <c r="A15" s="17">
        <v>9.2499999999999999E-2</v>
      </c>
      <c r="B15" s="17">
        <v>0.63349999999999995</v>
      </c>
      <c r="C15" s="17">
        <v>0.19939999999999999</v>
      </c>
      <c r="D15" s="17">
        <v>63.349999999999994</v>
      </c>
      <c r="F15" s="17">
        <v>0.1231</v>
      </c>
      <c r="G15" s="17">
        <v>12.31</v>
      </c>
      <c r="H15" s="17">
        <v>123.10000000000001</v>
      </c>
      <c r="I15" s="103">
        <f t="shared" si="0"/>
        <v>35.475504322766568</v>
      </c>
      <c r="J15" s="17">
        <v>0.58320000000000005</v>
      </c>
      <c r="K15" s="17">
        <v>0.18129999999999999</v>
      </c>
      <c r="L15" s="17">
        <v>3.47</v>
      </c>
      <c r="M15" s="17">
        <v>3.17</v>
      </c>
      <c r="N15" s="17">
        <v>3.79</v>
      </c>
      <c r="O15" s="17">
        <v>3.39</v>
      </c>
      <c r="P15" s="17">
        <v>2.94</v>
      </c>
      <c r="Q15" s="17">
        <v>3.86</v>
      </c>
      <c r="R15" s="17">
        <v>-2.3054755043227684</v>
      </c>
      <c r="S15" s="17">
        <v>3.17</v>
      </c>
      <c r="T15" s="17">
        <v>2.75</v>
      </c>
      <c r="U15" s="17">
        <v>3.69</v>
      </c>
      <c r="V15" s="17">
        <v>-8.6455331412103824</v>
      </c>
      <c r="W15" s="17">
        <v>3.01</v>
      </c>
      <c r="X15" s="17">
        <v>2.39</v>
      </c>
      <c r="Y15" s="17">
        <v>3.34</v>
      </c>
      <c r="Z15" s="17">
        <v>-13.256484149855918</v>
      </c>
      <c r="AA15" s="17">
        <v>3.39</v>
      </c>
      <c r="AB15" s="17">
        <v>1.0899999999999994</v>
      </c>
      <c r="AC15" s="17">
        <v>-2.3054755043227684</v>
      </c>
    </row>
    <row r="16" spans="1:35" s="17" customFormat="1" x14ac:dyDescent="0.25">
      <c r="A16" s="17">
        <v>7.4200000000000002E-2</v>
      </c>
      <c r="B16" s="17">
        <v>0.30840000000000001</v>
      </c>
      <c r="C16" s="17">
        <v>0.1227</v>
      </c>
      <c r="D16" s="17">
        <v>30.84</v>
      </c>
      <c r="F16" s="17">
        <v>6.83E-2</v>
      </c>
      <c r="G16" s="17">
        <v>6.83</v>
      </c>
      <c r="H16" s="17">
        <v>68.3</v>
      </c>
      <c r="I16" s="103">
        <f t="shared" si="0"/>
        <v>19.07821229050279</v>
      </c>
      <c r="J16" s="17">
        <v>0.2467</v>
      </c>
      <c r="K16" s="17">
        <v>0.1178</v>
      </c>
      <c r="L16" s="17">
        <v>3.58</v>
      </c>
      <c r="M16" s="17">
        <v>3.35</v>
      </c>
      <c r="N16" s="17">
        <v>3.77</v>
      </c>
      <c r="O16" s="17">
        <v>2.91</v>
      </c>
      <c r="P16" s="17">
        <v>2.81</v>
      </c>
      <c r="Q16" s="17">
        <v>2.98</v>
      </c>
      <c r="R16" s="17">
        <v>-18.715083798882677</v>
      </c>
      <c r="S16" s="17">
        <v>2.86</v>
      </c>
      <c r="T16" s="17">
        <v>2.6</v>
      </c>
      <c r="U16" s="17">
        <v>3.05</v>
      </c>
      <c r="V16" s="17">
        <v>-20.111731843575424</v>
      </c>
      <c r="W16" s="17">
        <v>3.13</v>
      </c>
      <c r="X16" s="17">
        <v>2.97</v>
      </c>
      <c r="Y16" s="17">
        <v>3.31</v>
      </c>
      <c r="Z16" s="17">
        <v>-12.56983240223464</v>
      </c>
      <c r="AA16" s="17">
        <v>3.13</v>
      </c>
      <c r="AB16" s="17">
        <v>0.86000000000000032</v>
      </c>
      <c r="AC16" s="17">
        <v>-12.56983240223464</v>
      </c>
    </row>
    <row r="17" spans="1:29" s="17" customFormat="1" x14ac:dyDescent="0.25">
      <c r="A17" s="17">
        <v>8.9700000000000002E-2</v>
      </c>
      <c r="B17" s="17">
        <v>0.59440000000000004</v>
      </c>
      <c r="C17" s="17">
        <v>0.15049999999999999</v>
      </c>
      <c r="D17" s="17">
        <v>59.440000000000005</v>
      </c>
      <c r="F17" s="17">
        <v>0.1699</v>
      </c>
      <c r="G17" s="17">
        <v>16.989999999999998</v>
      </c>
      <c r="H17" s="17">
        <v>169.89999999999998</v>
      </c>
      <c r="I17" s="103">
        <f t="shared" si="0"/>
        <v>48.681948424068757</v>
      </c>
      <c r="J17" s="17">
        <v>0.76259999999999994</v>
      </c>
      <c r="K17" s="17">
        <v>0.216</v>
      </c>
      <c r="L17" s="17">
        <v>3.49</v>
      </c>
      <c r="M17" s="17">
        <v>3.25</v>
      </c>
      <c r="N17" s="17">
        <v>3.8</v>
      </c>
      <c r="O17" s="17">
        <v>3.58</v>
      </c>
      <c r="P17" s="17">
        <v>3.14</v>
      </c>
      <c r="Q17" s="17">
        <v>3.68</v>
      </c>
      <c r="R17" s="17">
        <v>2.5787965616045803</v>
      </c>
      <c r="S17" s="17">
        <v>3.51</v>
      </c>
      <c r="T17" s="17">
        <v>3.1</v>
      </c>
      <c r="U17" s="17">
        <v>3.6</v>
      </c>
      <c r="V17" s="17">
        <v>0.57306590257878431</v>
      </c>
      <c r="W17" s="17">
        <v>3.58</v>
      </c>
      <c r="X17" s="17">
        <v>3.45</v>
      </c>
      <c r="Y17" s="17">
        <v>3.68</v>
      </c>
      <c r="Z17" s="17">
        <v>2.5787965616045803</v>
      </c>
      <c r="AA17" s="17">
        <v>3.58</v>
      </c>
      <c r="AB17" s="17">
        <v>0.64999999999999947</v>
      </c>
      <c r="AC17" s="17">
        <v>2.5787965616045803</v>
      </c>
    </row>
    <row r="18" spans="1:29" s="17" customFormat="1" x14ac:dyDescent="0.25">
      <c r="A18" s="17">
        <v>8.5500000000000007E-2</v>
      </c>
      <c r="B18" s="17">
        <v>0.51029999999999998</v>
      </c>
      <c r="C18" s="17">
        <v>0.1613</v>
      </c>
      <c r="D18" s="17">
        <v>51.03</v>
      </c>
      <c r="F18" s="17">
        <v>0.19950000000000001</v>
      </c>
      <c r="G18" s="17">
        <v>19.950000000000003</v>
      </c>
      <c r="H18" s="17">
        <v>199.50000000000003</v>
      </c>
      <c r="I18" s="103">
        <f t="shared" si="0"/>
        <v>56.515580736543917</v>
      </c>
      <c r="J18" s="17">
        <v>0.628</v>
      </c>
      <c r="K18" s="17">
        <v>0.34899999999999998</v>
      </c>
      <c r="L18" s="17">
        <v>3.53</v>
      </c>
      <c r="M18" s="17">
        <v>3.09</v>
      </c>
      <c r="N18" s="17">
        <v>4.55</v>
      </c>
      <c r="O18" s="17">
        <v>2.86</v>
      </c>
      <c r="P18" s="17">
        <v>2.59</v>
      </c>
      <c r="Q18" s="17">
        <v>3.26</v>
      </c>
      <c r="R18" s="17">
        <v>-18.980169971671387</v>
      </c>
      <c r="S18" s="17">
        <v>3.08</v>
      </c>
      <c r="T18" s="17">
        <v>2.9</v>
      </c>
      <c r="U18" s="17">
        <v>3.34</v>
      </c>
      <c r="V18" s="17">
        <v>-12.747875354107641</v>
      </c>
      <c r="W18" s="17">
        <v>3.06</v>
      </c>
      <c r="X18" s="17">
        <v>2.85</v>
      </c>
      <c r="Y18" s="17">
        <v>3.21</v>
      </c>
      <c r="Z18" s="17">
        <v>-13.314447592067982</v>
      </c>
      <c r="AA18" s="17">
        <v>3.08</v>
      </c>
      <c r="AB18" s="17">
        <v>0.63000000000000034</v>
      </c>
      <c r="AC18" s="17">
        <v>-12.747875354107641</v>
      </c>
    </row>
    <row r="19" spans="1:29" s="17" customFormat="1" x14ac:dyDescent="0.25">
      <c r="A19" s="17">
        <v>0.1031</v>
      </c>
      <c r="B19" s="17">
        <v>0.41499999999999998</v>
      </c>
      <c r="C19" s="17">
        <v>0.17380000000000001</v>
      </c>
      <c r="D19" s="17">
        <v>41.5</v>
      </c>
      <c r="F19" s="17">
        <v>0.16289999999999999</v>
      </c>
      <c r="G19" s="17">
        <v>16.29</v>
      </c>
      <c r="H19" s="17">
        <v>162.89999999999998</v>
      </c>
      <c r="I19" s="103">
        <f t="shared" si="0"/>
        <v>43.790322580645153</v>
      </c>
      <c r="J19" s="17">
        <v>0.5776</v>
      </c>
      <c r="K19" s="17">
        <v>0.43290000000000001</v>
      </c>
      <c r="L19" s="17">
        <v>3.72</v>
      </c>
      <c r="M19" s="17">
        <v>3.58</v>
      </c>
      <c r="N19" s="17">
        <v>3.83</v>
      </c>
      <c r="O19" s="17">
        <v>3.83</v>
      </c>
      <c r="P19" s="17">
        <v>3.71</v>
      </c>
      <c r="Q19" s="17">
        <v>3.96</v>
      </c>
      <c r="R19" s="17">
        <v>2.9569892473118244</v>
      </c>
      <c r="S19" s="17">
        <v>3.91</v>
      </c>
      <c r="T19" s="17">
        <v>2.65</v>
      </c>
      <c r="U19" s="17">
        <v>4.0599999999999996</v>
      </c>
      <c r="V19" s="17">
        <v>5.1075268817204282</v>
      </c>
      <c r="W19" s="17">
        <v>3.93</v>
      </c>
      <c r="X19" s="17">
        <v>3.05</v>
      </c>
      <c r="Y19" s="17">
        <v>4.09</v>
      </c>
      <c r="Z19" s="17">
        <v>5.6451612903225792</v>
      </c>
      <c r="AA19" s="17">
        <v>3.93</v>
      </c>
      <c r="AB19" s="17">
        <v>1.1199999999999997</v>
      </c>
      <c r="AC19" s="17">
        <v>5.6451612903225792</v>
      </c>
    </row>
    <row r="20" spans="1:29" s="17" customFormat="1" x14ac:dyDescent="0.25">
      <c r="A20" s="17">
        <v>0.11509999999999999</v>
      </c>
      <c r="B20" s="17">
        <v>0.37569999999999998</v>
      </c>
      <c r="C20" s="17">
        <v>0.17299999999999999</v>
      </c>
      <c r="D20" s="17">
        <v>37.57</v>
      </c>
      <c r="F20" s="17">
        <v>0.32219999999999999</v>
      </c>
      <c r="G20" s="17">
        <v>32.22</v>
      </c>
      <c r="H20" s="17">
        <v>322.2</v>
      </c>
      <c r="I20" s="103">
        <f t="shared" si="0"/>
        <v>97.933130699088139</v>
      </c>
      <c r="J20" s="17">
        <v>0.76259999999999994</v>
      </c>
      <c r="K20" s="17">
        <v>0.43230000000000002</v>
      </c>
      <c r="L20" s="17">
        <v>3.29</v>
      </c>
      <c r="M20" s="17">
        <v>3.15</v>
      </c>
      <c r="N20" s="17">
        <v>3.47</v>
      </c>
      <c r="O20" s="17">
        <v>3.15</v>
      </c>
      <c r="P20" s="17">
        <v>2.75</v>
      </c>
      <c r="Q20" s="17">
        <v>3.45</v>
      </c>
      <c r="R20" s="17">
        <v>-4.2553191489361746</v>
      </c>
      <c r="S20" s="17">
        <v>2.4900000000000002</v>
      </c>
      <c r="T20" s="17">
        <v>1.98</v>
      </c>
      <c r="U20" s="17">
        <v>3.01</v>
      </c>
      <c r="V20" s="17">
        <v>-24.316109422492396</v>
      </c>
      <c r="W20" s="17">
        <v>3.2</v>
      </c>
      <c r="X20" s="17">
        <v>2.83</v>
      </c>
      <c r="Y20" s="17">
        <v>3.43</v>
      </c>
      <c r="Z20" s="17">
        <v>-2.7355623100303905</v>
      </c>
      <c r="AA20" s="17">
        <v>3.2</v>
      </c>
      <c r="AB20" s="17">
        <v>0.87000000000000011</v>
      </c>
      <c r="AC20" s="17">
        <v>-2.7355623100303905</v>
      </c>
    </row>
    <row r="21" spans="1:29" s="17" customFormat="1" x14ac:dyDescent="0.25">
      <c r="A21" s="17">
        <v>8.1299999999999997E-2</v>
      </c>
      <c r="B21" s="17">
        <v>0.5383</v>
      </c>
      <c r="C21" s="17">
        <v>0.154</v>
      </c>
      <c r="D21" s="17">
        <v>53.83</v>
      </c>
      <c r="F21" s="17">
        <v>0.25700000000000001</v>
      </c>
      <c r="G21" s="17">
        <v>25.7</v>
      </c>
      <c r="H21" s="17">
        <v>257</v>
      </c>
      <c r="I21" s="103">
        <f t="shared" si="0"/>
        <v>72.598870056497177</v>
      </c>
      <c r="J21" s="17">
        <v>0.8972</v>
      </c>
      <c r="K21" s="17">
        <v>0.52659999999999996</v>
      </c>
      <c r="L21" s="17">
        <v>3.54</v>
      </c>
      <c r="M21" s="17">
        <v>3.35</v>
      </c>
      <c r="N21" s="17">
        <v>3.78</v>
      </c>
      <c r="O21" s="17">
        <v>3.29</v>
      </c>
      <c r="P21" s="17">
        <v>0.8</v>
      </c>
      <c r="Q21" s="17">
        <v>3.8</v>
      </c>
      <c r="R21" s="17">
        <v>-7.0621468926553677</v>
      </c>
      <c r="S21" s="17">
        <v>3.5</v>
      </c>
      <c r="T21" s="17">
        <v>3.26</v>
      </c>
      <c r="U21" s="17">
        <v>3.79</v>
      </c>
      <c r="V21" s="17">
        <v>-1.1299435028248599</v>
      </c>
      <c r="W21" s="17">
        <v>3.55</v>
      </c>
      <c r="X21" s="17">
        <v>3.18</v>
      </c>
      <c r="Y21" s="17">
        <v>3.83</v>
      </c>
      <c r="Z21" s="17">
        <v>0.28248587570620864</v>
      </c>
      <c r="AA21" s="17">
        <v>3.55</v>
      </c>
      <c r="AB21" s="17">
        <v>1.75</v>
      </c>
      <c r="AC21" s="17">
        <v>0.28248587570620864</v>
      </c>
    </row>
    <row r="22" spans="1:29" s="17" customFormat="1" x14ac:dyDescent="0.25">
      <c r="A22" s="17">
        <v>4.58E-2</v>
      </c>
      <c r="B22" s="17">
        <v>0.38690000000000002</v>
      </c>
      <c r="C22" s="17">
        <v>0.10589999999999999</v>
      </c>
      <c r="D22" s="17">
        <v>38.690000000000005</v>
      </c>
      <c r="F22" s="17">
        <v>0.12529999999999999</v>
      </c>
      <c r="G22" s="17">
        <v>12.53</v>
      </c>
      <c r="H22" s="17">
        <v>125.3</v>
      </c>
      <c r="I22" s="103">
        <f t="shared" si="0"/>
        <v>32.887139107611546</v>
      </c>
      <c r="J22" s="17">
        <v>0.65610000000000002</v>
      </c>
      <c r="K22" s="17">
        <v>0.30719999999999997</v>
      </c>
      <c r="L22" s="17">
        <v>3.81</v>
      </c>
      <c r="M22" s="17">
        <v>3.3</v>
      </c>
      <c r="N22" s="17">
        <v>3.96</v>
      </c>
      <c r="O22" s="17">
        <v>3.31</v>
      </c>
      <c r="P22" s="17">
        <v>1.57</v>
      </c>
      <c r="Q22" s="17">
        <v>4.0999999999999996</v>
      </c>
      <c r="R22" s="17">
        <v>-13.123359580052494</v>
      </c>
      <c r="S22" s="17">
        <v>3.67</v>
      </c>
      <c r="T22" s="17">
        <v>3.35</v>
      </c>
      <c r="U22" s="17">
        <v>3.95</v>
      </c>
      <c r="V22" s="17">
        <v>-3.6745406824147016</v>
      </c>
      <c r="W22" s="17">
        <v>3.54</v>
      </c>
      <c r="X22" s="17">
        <v>2.93</v>
      </c>
      <c r="Y22" s="17">
        <v>4.0999999999999996</v>
      </c>
      <c r="Z22" s="17">
        <v>-7.0866141732283463</v>
      </c>
      <c r="AA22" s="17">
        <v>3.67</v>
      </c>
      <c r="AB22" s="17">
        <v>0.2799999999999998</v>
      </c>
      <c r="AC22" s="17">
        <v>-3.6745406824147016</v>
      </c>
    </row>
    <row r="23" spans="1:29" s="17" customFormat="1" x14ac:dyDescent="0.25">
      <c r="A23" s="17">
        <v>6.275E-2</v>
      </c>
      <c r="B23" s="17">
        <v>0.44018333333333337</v>
      </c>
      <c r="C23" s="17">
        <v>0.1239</v>
      </c>
      <c r="D23" s="17">
        <v>44.018333333333338</v>
      </c>
      <c r="F23" s="17">
        <v>0.18383333333333332</v>
      </c>
      <c r="G23" s="17">
        <v>18.383333333333333</v>
      </c>
      <c r="H23" s="17">
        <v>183.83333333333331</v>
      </c>
      <c r="I23" s="103">
        <f t="shared" si="0"/>
        <v>42.570436125048239</v>
      </c>
      <c r="J23" s="17">
        <v>0.61120000000000008</v>
      </c>
      <c r="K23" s="17">
        <v>0.26528333333333332</v>
      </c>
      <c r="L23" s="17">
        <v>4.3183333333333334</v>
      </c>
      <c r="M23" s="17">
        <v>3.6416666666666662</v>
      </c>
      <c r="N23" s="17">
        <v>4.9200000000000008</v>
      </c>
      <c r="O23" s="17">
        <v>4.0199999999999996</v>
      </c>
      <c r="P23" s="17">
        <v>2.8416666666666668</v>
      </c>
      <c r="Q23" s="17">
        <v>4.6383333333333328</v>
      </c>
      <c r="R23" s="17">
        <v>-6.9085295252798247</v>
      </c>
      <c r="S23" s="17">
        <v>4.09</v>
      </c>
      <c r="T23" s="17">
        <v>3.5283333333333329</v>
      </c>
      <c r="U23" s="17">
        <v>4.59</v>
      </c>
      <c r="V23" s="17">
        <v>-5.2875337707448899</v>
      </c>
      <c r="W23" s="17">
        <v>4.01</v>
      </c>
      <c r="X23" s="17">
        <v>3.3883333333333332</v>
      </c>
      <c r="Y23" s="17">
        <v>4.5583333333333327</v>
      </c>
      <c r="Z23" s="17" t="e">
        <v>#REF!</v>
      </c>
      <c r="AA23" s="17">
        <v>4.09</v>
      </c>
      <c r="AB23" s="17">
        <v>0.45166666666666622</v>
      </c>
      <c r="AC23" s="17">
        <v>-5.2875337707448899</v>
      </c>
    </row>
    <row r="24" spans="1:29" s="17" customFormat="1" x14ac:dyDescent="0.25">
      <c r="A24" s="17">
        <v>4.2999999999999997E-2</v>
      </c>
      <c r="B24" s="17">
        <v>0.41499999999999998</v>
      </c>
      <c r="C24" s="17">
        <v>9.9500000000000005E-2</v>
      </c>
      <c r="D24" s="17">
        <v>41.5</v>
      </c>
      <c r="F24" s="17">
        <v>0.1862</v>
      </c>
      <c r="G24" s="17">
        <v>18.62</v>
      </c>
      <c r="H24" s="17">
        <v>186.20000000000002</v>
      </c>
      <c r="I24" s="103">
        <f t="shared" si="0"/>
        <v>43.708920187793431</v>
      </c>
      <c r="J24" s="17">
        <v>0.72899999999999998</v>
      </c>
      <c r="K24" s="17">
        <v>0.32779999999999998</v>
      </c>
      <c r="L24" s="17">
        <v>4.26</v>
      </c>
      <c r="M24" s="17">
        <v>4.1500000000000004</v>
      </c>
      <c r="N24" s="17">
        <v>4.3899999999999997</v>
      </c>
      <c r="O24" s="17">
        <v>3.95</v>
      </c>
      <c r="P24" s="17">
        <v>3.9</v>
      </c>
      <c r="Q24" s="17">
        <v>4</v>
      </c>
      <c r="R24" s="17">
        <v>-7.2769953051643101</v>
      </c>
      <c r="S24" s="17">
        <v>4.26</v>
      </c>
      <c r="T24" s="17">
        <v>4.18</v>
      </c>
      <c r="U24" s="17">
        <v>4.37</v>
      </c>
      <c r="V24" s="17">
        <v>0</v>
      </c>
      <c r="W24" s="17">
        <v>4.2300000000000004</v>
      </c>
      <c r="X24" s="17">
        <v>4.2</v>
      </c>
      <c r="Y24" s="17">
        <v>4.2699999999999996</v>
      </c>
      <c r="Z24" s="17">
        <v>-0.70422535211266102</v>
      </c>
      <c r="AA24" s="17">
        <v>4.26</v>
      </c>
      <c r="AB24" s="17">
        <v>1.58</v>
      </c>
      <c r="AC24" s="17">
        <v>0</v>
      </c>
    </row>
    <row r="25" spans="1:29" s="17" customFormat="1" x14ac:dyDescent="0.25">
      <c r="A25" s="17">
        <v>4.3499999999999997E-2</v>
      </c>
      <c r="B25" s="17">
        <v>0.37569999999999998</v>
      </c>
      <c r="C25" s="17">
        <v>8.1199999999999994E-2</v>
      </c>
      <c r="D25" s="17">
        <v>37.57</v>
      </c>
      <c r="F25" s="17">
        <v>0.29499999999999998</v>
      </c>
      <c r="G25" s="17">
        <v>29.5</v>
      </c>
      <c r="H25" s="17">
        <v>295</v>
      </c>
      <c r="I25" s="103">
        <f t="shared" si="0"/>
        <v>72.660098522167502</v>
      </c>
      <c r="J25" s="17">
        <v>0.68410000000000004</v>
      </c>
      <c r="K25" s="17">
        <v>0.36149999999999999</v>
      </c>
      <c r="L25" s="17">
        <v>4.0599999999999996</v>
      </c>
      <c r="M25" s="17">
        <v>2.65</v>
      </c>
      <c r="N25" s="17">
        <v>4.3499999999999996</v>
      </c>
      <c r="O25" s="17">
        <v>3.92</v>
      </c>
      <c r="P25" s="17">
        <v>3.3</v>
      </c>
      <c r="Q25" s="17">
        <v>4.5</v>
      </c>
      <c r="R25" s="17">
        <v>-3.4482758620689578</v>
      </c>
      <c r="S25" s="17">
        <v>3.26</v>
      </c>
      <c r="T25" s="17">
        <v>2.8</v>
      </c>
      <c r="U25" s="17">
        <v>4.3499999999999996</v>
      </c>
      <c r="V25" s="17">
        <v>-19.704433497536943</v>
      </c>
      <c r="W25" s="17">
        <v>3.9</v>
      </c>
      <c r="X25" s="17">
        <v>2.5499999999999998</v>
      </c>
      <c r="Y25" s="17">
        <v>4.55</v>
      </c>
      <c r="Z25" s="17">
        <v>-3.9408866995073821</v>
      </c>
      <c r="AA25" s="17">
        <v>3.92</v>
      </c>
      <c r="AB25" s="17">
        <v>0.6800000000000006</v>
      </c>
      <c r="AC25" s="17">
        <v>-3.4482758620689578</v>
      </c>
    </row>
    <row r="26" spans="1:29" s="17" customFormat="1" x14ac:dyDescent="0.25">
      <c r="A26" s="17">
        <v>3.8399999999999997E-2</v>
      </c>
      <c r="B26" s="17">
        <v>0.30280000000000001</v>
      </c>
      <c r="C26" s="17">
        <v>9.0499999999999997E-2</v>
      </c>
      <c r="D26" s="17">
        <v>30.28</v>
      </c>
      <c r="F26" s="17">
        <v>0.18840000000000001</v>
      </c>
      <c r="G26" s="17">
        <v>18.84</v>
      </c>
      <c r="H26" s="17">
        <v>188.4</v>
      </c>
      <c r="I26" s="103">
        <f t="shared" si="0"/>
        <v>50.509383378016089</v>
      </c>
      <c r="J26" s="17">
        <v>0.6</v>
      </c>
      <c r="K26" s="17">
        <v>0.39910000000000001</v>
      </c>
      <c r="L26" s="17">
        <v>3.73</v>
      </c>
      <c r="M26" s="17">
        <v>1.95</v>
      </c>
      <c r="N26" s="17">
        <v>4.04</v>
      </c>
      <c r="O26" s="17">
        <v>3.44</v>
      </c>
      <c r="P26" s="17">
        <v>2.7</v>
      </c>
      <c r="Q26" s="17">
        <v>3.63</v>
      </c>
      <c r="R26" s="17">
        <v>-7.7747989276139418</v>
      </c>
      <c r="S26" s="17">
        <v>3.41</v>
      </c>
      <c r="T26" s="17">
        <v>3.25</v>
      </c>
      <c r="U26" s="17">
        <v>3.58</v>
      </c>
      <c r="V26" s="17">
        <v>-8.5790884718498628</v>
      </c>
      <c r="W26" s="17">
        <v>3.21</v>
      </c>
      <c r="X26" s="17">
        <v>2.85</v>
      </c>
      <c r="Y26" s="17">
        <v>3.38</v>
      </c>
      <c r="Z26" s="17">
        <v>-13.941018766756033</v>
      </c>
      <c r="AA26" s="17">
        <v>3.44</v>
      </c>
      <c r="AB26" s="17">
        <v>1.2100000000000004</v>
      </c>
      <c r="AC26" s="17">
        <v>-7.7747989276139418</v>
      </c>
    </row>
    <row r="27" spans="1:29" s="17" customFormat="1" x14ac:dyDescent="0.25">
      <c r="A27" s="17">
        <v>5.1799999999999999E-2</v>
      </c>
      <c r="B27" s="17">
        <v>0.43740000000000001</v>
      </c>
      <c r="C27" s="17">
        <v>0.1178</v>
      </c>
      <c r="D27" s="17">
        <v>43.74</v>
      </c>
      <c r="F27" s="17">
        <v>0.12720000000000001</v>
      </c>
      <c r="G27" s="17">
        <v>12.72</v>
      </c>
      <c r="H27" s="17">
        <v>127.2</v>
      </c>
      <c r="I27" s="103">
        <f t="shared" si="0"/>
        <v>38.429003021148034</v>
      </c>
      <c r="J27" s="17">
        <v>0.50470000000000004</v>
      </c>
      <c r="K27" s="17">
        <v>0.1729</v>
      </c>
      <c r="L27" s="17">
        <v>3.31</v>
      </c>
      <c r="M27" s="17">
        <v>2.85</v>
      </c>
      <c r="N27" s="17">
        <v>3.6</v>
      </c>
      <c r="O27" s="17">
        <v>3.52</v>
      </c>
      <c r="P27" s="17">
        <v>2.37</v>
      </c>
      <c r="Q27" s="17">
        <v>3.8</v>
      </c>
      <c r="R27" s="17">
        <v>6.3444108761329288</v>
      </c>
      <c r="S27" s="17">
        <v>3.4</v>
      </c>
      <c r="T27" s="17">
        <v>2.0499999999999998</v>
      </c>
      <c r="U27" s="17">
        <v>3.72</v>
      </c>
      <c r="V27" s="17">
        <v>2.7190332326283944</v>
      </c>
      <c r="W27" s="17">
        <v>3.55</v>
      </c>
      <c r="X27" s="17">
        <v>3.2</v>
      </c>
      <c r="Y27" s="17">
        <v>4.0999999999999996</v>
      </c>
      <c r="Z27" s="17">
        <v>7.2507552870090555</v>
      </c>
      <c r="AA27" s="17">
        <v>3.55</v>
      </c>
      <c r="AB27" s="17">
        <v>0.29000000000000004</v>
      </c>
      <c r="AC27" s="17">
        <v>7.2507552870090555</v>
      </c>
    </row>
    <row r="28" spans="1:29" s="17" customFormat="1" x14ac:dyDescent="0.25">
      <c r="A28" s="17">
        <v>2.4899999999999999E-2</v>
      </c>
      <c r="B28" s="17">
        <v>0.32519999999999999</v>
      </c>
      <c r="C28" s="17">
        <v>8.9099999999999999E-2</v>
      </c>
      <c r="D28" s="17">
        <v>32.519999999999996</v>
      </c>
      <c r="F28" s="17">
        <v>5.9400000000000001E-2</v>
      </c>
      <c r="G28" s="17">
        <v>5.94</v>
      </c>
      <c r="H28" s="17">
        <v>59.400000000000006</v>
      </c>
      <c r="I28" s="103">
        <f t="shared" si="0"/>
        <v>16.054054054054056</v>
      </c>
      <c r="J28" s="17">
        <v>0.3533</v>
      </c>
      <c r="K28" s="17">
        <v>0.1197</v>
      </c>
      <c r="L28" s="17">
        <v>3.7</v>
      </c>
      <c r="M28" s="17">
        <v>2.7</v>
      </c>
      <c r="N28" s="17">
        <v>4.5</v>
      </c>
      <c r="O28" s="17">
        <v>3.26</v>
      </c>
      <c r="P28" s="17">
        <v>1.54</v>
      </c>
      <c r="Q28" s="17">
        <v>4.03</v>
      </c>
      <c r="R28" s="17">
        <v>-11.891891891891902</v>
      </c>
      <c r="S28" s="17">
        <v>3.6</v>
      </c>
      <c r="T28" s="17">
        <v>3.33</v>
      </c>
      <c r="U28" s="17">
        <v>3.94</v>
      </c>
      <c r="V28" s="17">
        <v>-2.7027027027027049</v>
      </c>
      <c r="W28" s="17">
        <v>3.33</v>
      </c>
      <c r="X28" s="17">
        <v>1.8</v>
      </c>
      <c r="Y28" s="17">
        <v>3.85</v>
      </c>
      <c r="Z28" s="17">
        <v>-10.000000000000002</v>
      </c>
      <c r="AA28" s="17">
        <v>3.6</v>
      </c>
      <c r="AB28" s="17">
        <v>1.5499999999999998</v>
      </c>
      <c r="AC28" s="17">
        <v>-2.7027027027027049</v>
      </c>
    </row>
  </sheetData>
  <mergeCells count="3">
    <mergeCell ref="A1:AC2"/>
    <mergeCell ref="A3:K3"/>
    <mergeCell ref="L3:AC3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EBAA8-CD16-449F-ABF2-7C75E3BF74AF}">
  <dimension ref="A1:BS99"/>
  <sheetViews>
    <sheetView workbookViewId="0">
      <selection activeCell="BK14" sqref="BK14"/>
    </sheetView>
  </sheetViews>
  <sheetFormatPr defaultRowHeight="15" x14ac:dyDescent="0.25"/>
  <sheetData>
    <row r="1" spans="1:63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297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298</v>
      </c>
      <c r="N1" s="1" t="s">
        <v>13</v>
      </c>
      <c r="O1" s="2" t="s">
        <v>14</v>
      </c>
      <c r="P1" s="2" t="s">
        <v>15</v>
      </c>
      <c r="Q1" s="2" t="s">
        <v>16</v>
      </c>
      <c r="R1" s="3" t="s">
        <v>17</v>
      </c>
      <c r="S1" s="4" t="s">
        <v>18</v>
      </c>
      <c r="T1" s="1" t="s">
        <v>19</v>
      </c>
      <c r="U1" s="2" t="s">
        <v>20</v>
      </c>
      <c r="V1" s="1" t="s">
        <v>21</v>
      </c>
      <c r="W1" s="2" t="s">
        <v>22</v>
      </c>
      <c r="X1" s="5" t="s">
        <v>23</v>
      </c>
      <c r="Y1" s="5" t="s">
        <v>24</v>
      </c>
      <c r="Z1" s="5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6" t="s">
        <v>32</v>
      </c>
      <c r="AH1" s="7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7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  <c r="BJ1" s="35"/>
      <c r="BK1" s="36"/>
    </row>
    <row r="2" spans="1:63" s="17" customFormat="1" x14ac:dyDescent="0.25">
      <c r="A2" s="9">
        <v>2</v>
      </c>
      <c r="B2" s="10">
        <v>48</v>
      </c>
      <c r="C2" s="10" t="s">
        <v>59</v>
      </c>
      <c r="D2" s="10">
        <v>1</v>
      </c>
      <c r="E2" s="10" t="s">
        <v>60</v>
      </c>
      <c r="F2" s="10">
        <v>2</v>
      </c>
      <c r="G2" s="10" t="s">
        <v>92</v>
      </c>
      <c r="H2" s="10">
        <v>2</v>
      </c>
      <c r="I2" s="10">
        <v>1.72</v>
      </c>
      <c r="J2" s="10">
        <v>69</v>
      </c>
      <c r="K2" s="11">
        <v>23.323418063818284</v>
      </c>
      <c r="L2" s="10" t="s">
        <v>62</v>
      </c>
      <c r="M2" s="10">
        <v>1</v>
      </c>
      <c r="N2" s="10" t="s">
        <v>63</v>
      </c>
      <c r="O2" s="10">
        <v>2</v>
      </c>
      <c r="Q2" s="10" t="s">
        <v>64</v>
      </c>
      <c r="R2" s="10">
        <v>4</v>
      </c>
      <c r="S2" s="10">
        <v>1</v>
      </c>
      <c r="T2" s="10" t="s">
        <v>65</v>
      </c>
      <c r="U2" s="10">
        <v>2</v>
      </c>
      <c r="V2" s="10" t="s">
        <v>71</v>
      </c>
      <c r="W2" s="10">
        <v>1</v>
      </c>
      <c r="X2" s="14" t="s">
        <v>159</v>
      </c>
      <c r="Y2" s="14" t="s">
        <v>124</v>
      </c>
      <c r="Z2" s="14" t="s">
        <v>299</v>
      </c>
      <c r="AA2" s="15">
        <v>87</v>
      </c>
      <c r="AB2" s="23"/>
      <c r="AD2" s="10">
        <v>95</v>
      </c>
      <c r="AF2" s="10" t="s">
        <v>69</v>
      </c>
      <c r="AG2" s="19">
        <v>0</v>
      </c>
      <c r="AH2" s="10">
        <v>14.8</v>
      </c>
      <c r="AI2" s="10">
        <v>4000</v>
      </c>
      <c r="AJ2" s="10">
        <v>190000</v>
      </c>
      <c r="AL2" s="10">
        <v>27</v>
      </c>
      <c r="AN2" s="10">
        <v>7.46</v>
      </c>
      <c r="AO2" s="10">
        <v>63.1</v>
      </c>
      <c r="AP2" s="10">
        <v>35.4</v>
      </c>
      <c r="AQ2" s="10">
        <v>25</v>
      </c>
      <c r="AR2" s="10">
        <v>1.1000000000000001</v>
      </c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 t="s">
        <v>64</v>
      </c>
      <c r="BJ2" s="14"/>
      <c r="BK2" s="18"/>
    </row>
    <row r="3" spans="1:63" s="17" customFormat="1" x14ac:dyDescent="0.25">
      <c r="A3" s="9">
        <v>3</v>
      </c>
      <c r="B3" s="10">
        <v>57</v>
      </c>
      <c r="C3" s="10" t="s">
        <v>59</v>
      </c>
      <c r="D3" s="10">
        <v>1</v>
      </c>
      <c r="E3" s="10" t="s">
        <v>81</v>
      </c>
      <c r="F3" s="10">
        <v>1</v>
      </c>
      <c r="G3" s="10" t="s">
        <v>75</v>
      </c>
      <c r="H3" s="10">
        <v>3</v>
      </c>
      <c r="I3" s="10">
        <v>1.75</v>
      </c>
      <c r="K3" s="11" t="s">
        <v>64</v>
      </c>
      <c r="L3" s="10" t="s">
        <v>62</v>
      </c>
      <c r="M3" s="10">
        <v>1</v>
      </c>
      <c r="N3" s="10" t="s">
        <v>63</v>
      </c>
      <c r="O3" s="10">
        <v>2</v>
      </c>
      <c r="Q3" s="10" t="s">
        <v>64</v>
      </c>
      <c r="R3" s="10">
        <v>8</v>
      </c>
      <c r="S3" s="10">
        <v>1</v>
      </c>
      <c r="T3" s="10" t="s">
        <v>65</v>
      </c>
      <c r="U3" s="10">
        <v>2</v>
      </c>
      <c r="V3" s="10" t="s">
        <v>63</v>
      </c>
      <c r="W3" s="10">
        <v>2</v>
      </c>
      <c r="X3" s="18"/>
      <c r="Y3" s="18"/>
      <c r="Z3" s="18"/>
      <c r="AA3" s="15">
        <v>67</v>
      </c>
      <c r="AB3" s="15">
        <v>120</v>
      </c>
      <c r="AC3" s="10">
        <v>70</v>
      </c>
      <c r="AD3" s="10">
        <v>97</v>
      </c>
      <c r="AE3" s="10">
        <v>18</v>
      </c>
      <c r="AF3" s="10" t="s">
        <v>69</v>
      </c>
      <c r="AG3" s="19">
        <v>0</v>
      </c>
      <c r="AH3" s="22" t="s">
        <v>64</v>
      </c>
      <c r="AI3" s="10">
        <v>13870</v>
      </c>
      <c r="AJ3" s="9">
        <v>320000</v>
      </c>
      <c r="AL3" s="10">
        <v>55</v>
      </c>
      <c r="AM3" s="10">
        <v>16</v>
      </c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J3" s="10"/>
      <c r="BK3" s="10"/>
    </row>
    <row r="4" spans="1:63" s="17" customFormat="1" x14ac:dyDescent="0.25">
      <c r="A4" s="9">
        <v>4</v>
      </c>
      <c r="B4" s="10">
        <v>60</v>
      </c>
      <c r="C4" s="10" t="s">
        <v>59</v>
      </c>
      <c r="D4" s="10">
        <v>1</v>
      </c>
      <c r="E4" s="10" t="s">
        <v>81</v>
      </c>
      <c r="F4" s="10">
        <v>1</v>
      </c>
      <c r="G4" s="10" t="s">
        <v>92</v>
      </c>
      <c r="H4" s="10">
        <v>2</v>
      </c>
      <c r="I4" s="10">
        <v>1.7</v>
      </c>
      <c r="J4" s="10">
        <v>78</v>
      </c>
      <c r="K4" s="11">
        <v>26.989619377162633</v>
      </c>
      <c r="L4" s="10" t="s">
        <v>62</v>
      </c>
      <c r="M4" s="10">
        <v>1</v>
      </c>
      <c r="N4" s="10" t="s">
        <v>71</v>
      </c>
      <c r="O4" s="10">
        <v>1</v>
      </c>
      <c r="P4" s="10">
        <v>5</v>
      </c>
      <c r="Q4" s="10" t="s">
        <v>76</v>
      </c>
      <c r="R4" s="10">
        <v>8</v>
      </c>
      <c r="S4" s="10">
        <v>1</v>
      </c>
      <c r="T4" s="10" t="s">
        <v>77</v>
      </c>
      <c r="U4" s="10">
        <v>1</v>
      </c>
      <c r="V4" s="10" t="s">
        <v>63</v>
      </c>
      <c r="W4" s="10">
        <v>2</v>
      </c>
      <c r="X4" s="18"/>
      <c r="Y4" s="18"/>
      <c r="Z4" s="14" t="s">
        <v>300</v>
      </c>
      <c r="AA4" s="15">
        <v>92</v>
      </c>
      <c r="AB4" s="15">
        <v>100</v>
      </c>
      <c r="AC4" s="10">
        <v>70</v>
      </c>
      <c r="AD4" s="10">
        <v>89</v>
      </c>
      <c r="AE4" s="10">
        <v>36</v>
      </c>
      <c r="AF4" s="10" t="s">
        <v>80</v>
      </c>
      <c r="AG4" s="19">
        <v>4</v>
      </c>
      <c r="AH4" s="20">
        <v>14.6</v>
      </c>
      <c r="AI4" s="9">
        <v>13400</v>
      </c>
      <c r="AJ4" s="10">
        <v>438000</v>
      </c>
      <c r="AL4" s="10">
        <v>45</v>
      </c>
      <c r="AM4" s="20">
        <v>1.2</v>
      </c>
      <c r="AN4" s="10">
        <v>7.47</v>
      </c>
      <c r="AO4" s="10">
        <v>76.900000000000006</v>
      </c>
      <c r="AP4" s="10">
        <v>39.299999999999997</v>
      </c>
      <c r="AQ4" s="20">
        <v>28.6</v>
      </c>
      <c r="AR4" s="20">
        <v>4.9000000000000004</v>
      </c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J4" s="10"/>
      <c r="BK4" s="10"/>
    </row>
    <row r="5" spans="1:63" s="17" customFormat="1" x14ac:dyDescent="0.25">
      <c r="A5" s="9">
        <v>5</v>
      </c>
      <c r="B5" s="10">
        <v>65</v>
      </c>
      <c r="C5" s="10" t="s">
        <v>86</v>
      </c>
      <c r="D5" s="10">
        <v>2</v>
      </c>
      <c r="E5" s="10" t="s">
        <v>81</v>
      </c>
      <c r="F5" s="10">
        <v>1</v>
      </c>
      <c r="G5" s="10" t="s">
        <v>92</v>
      </c>
      <c r="H5" s="10">
        <v>2</v>
      </c>
      <c r="K5" s="11" t="s">
        <v>64</v>
      </c>
      <c r="L5" s="10" t="s">
        <v>62</v>
      </c>
      <c r="M5" s="10">
        <v>1</v>
      </c>
      <c r="N5" s="10" t="s">
        <v>71</v>
      </c>
      <c r="O5" s="10">
        <v>1</v>
      </c>
      <c r="P5" s="10">
        <v>6</v>
      </c>
      <c r="Q5" s="10" t="s">
        <v>301</v>
      </c>
      <c r="R5" s="10">
        <v>2</v>
      </c>
      <c r="S5" s="10">
        <v>1</v>
      </c>
      <c r="T5" s="10" t="s">
        <v>65</v>
      </c>
      <c r="U5" s="10">
        <v>2</v>
      </c>
      <c r="V5" s="10" t="s">
        <v>63</v>
      </c>
      <c r="W5" s="10">
        <v>2</v>
      </c>
      <c r="X5" s="14" t="s">
        <v>302</v>
      </c>
      <c r="Y5" s="18"/>
      <c r="Z5" s="18"/>
      <c r="AA5" s="15">
        <v>70</v>
      </c>
      <c r="AB5" s="15">
        <v>110</v>
      </c>
      <c r="AC5" s="10">
        <v>70</v>
      </c>
      <c r="AD5" s="10">
        <v>87</v>
      </c>
      <c r="AE5" s="10">
        <v>18</v>
      </c>
      <c r="AF5" s="10" t="s">
        <v>69</v>
      </c>
      <c r="AG5" s="19">
        <v>0</v>
      </c>
      <c r="AH5" s="10">
        <v>6.9</v>
      </c>
      <c r="AI5" s="9">
        <v>2810</v>
      </c>
      <c r="AJ5" s="9">
        <v>205000</v>
      </c>
      <c r="AK5" s="10">
        <v>109</v>
      </c>
      <c r="AL5" s="10">
        <v>36</v>
      </c>
      <c r="AM5" s="10">
        <v>0.9</v>
      </c>
      <c r="AN5" s="10">
        <v>7.51</v>
      </c>
      <c r="AO5" s="10">
        <v>58.9</v>
      </c>
      <c r="AP5" s="20">
        <v>30.6</v>
      </c>
      <c r="AQ5" s="20">
        <v>24.3</v>
      </c>
      <c r="AR5" s="20">
        <v>1.3</v>
      </c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J5" s="10"/>
      <c r="BK5" s="10"/>
    </row>
    <row r="6" spans="1:63" s="17" customFormat="1" x14ac:dyDescent="0.25">
      <c r="A6" s="9">
        <v>6</v>
      </c>
      <c r="B6" s="10">
        <v>44</v>
      </c>
      <c r="C6" s="10" t="s">
        <v>86</v>
      </c>
      <c r="D6" s="10">
        <v>2</v>
      </c>
      <c r="E6" s="10" t="s">
        <v>81</v>
      </c>
      <c r="F6" s="10">
        <v>1</v>
      </c>
      <c r="G6" s="10" t="s">
        <v>92</v>
      </c>
      <c r="H6" s="10">
        <v>2</v>
      </c>
      <c r="I6" s="10">
        <v>1.56</v>
      </c>
      <c r="J6" s="10">
        <v>63</v>
      </c>
      <c r="K6" s="11">
        <v>25.88757396449704</v>
      </c>
      <c r="L6" s="10" t="s">
        <v>62</v>
      </c>
      <c r="M6" s="10">
        <v>1</v>
      </c>
      <c r="N6" s="10" t="s">
        <v>63</v>
      </c>
      <c r="O6" s="10">
        <v>2</v>
      </c>
      <c r="Q6" s="10" t="s">
        <v>64</v>
      </c>
      <c r="R6" s="10">
        <v>3</v>
      </c>
      <c r="S6" s="10">
        <v>1</v>
      </c>
      <c r="T6" s="10" t="s">
        <v>77</v>
      </c>
      <c r="U6" s="10">
        <v>1</v>
      </c>
      <c r="V6" s="10" t="s">
        <v>63</v>
      </c>
      <c r="W6" s="10">
        <v>2</v>
      </c>
      <c r="X6" s="18"/>
      <c r="Y6" s="18"/>
      <c r="Z6" s="14" t="s">
        <v>303</v>
      </c>
      <c r="AA6" s="15">
        <v>105</v>
      </c>
      <c r="AB6" s="15">
        <v>120</v>
      </c>
      <c r="AC6" s="10">
        <v>70</v>
      </c>
      <c r="AD6" s="10">
        <v>95</v>
      </c>
      <c r="AE6" s="10">
        <v>22</v>
      </c>
      <c r="AF6" s="10" t="s">
        <v>69</v>
      </c>
      <c r="AG6" s="19">
        <v>0</v>
      </c>
      <c r="AH6" s="20">
        <v>13.6</v>
      </c>
      <c r="AI6" s="9">
        <v>9600</v>
      </c>
      <c r="AJ6" s="10">
        <v>318000</v>
      </c>
      <c r="AL6" s="10">
        <v>30</v>
      </c>
      <c r="AM6" s="10">
        <v>0.6</v>
      </c>
      <c r="AN6" s="10">
        <v>7.4</v>
      </c>
      <c r="AO6" s="10">
        <v>51.9</v>
      </c>
      <c r="AP6" s="10">
        <v>43.5</v>
      </c>
      <c r="AQ6" s="20">
        <v>26.8</v>
      </c>
      <c r="AR6" s="20">
        <v>1.9</v>
      </c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J6" s="10"/>
      <c r="BK6" s="10"/>
    </row>
    <row r="7" spans="1:63" s="17" customFormat="1" x14ac:dyDescent="0.25">
      <c r="A7" s="9">
        <v>7</v>
      </c>
      <c r="B7" s="10">
        <v>74</v>
      </c>
      <c r="C7" s="10" t="s">
        <v>86</v>
      </c>
      <c r="D7" s="10">
        <v>2</v>
      </c>
      <c r="E7" s="10" t="s">
        <v>74</v>
      </c>
      <c r="F7" s="10">
        <v>3</v>
      </c>
      <c r="G7" s="10" t="s">
        <v>92</v>
      </c>
      <c r="H7" s="10">
        <v>2</v>
      </c>
      <c r="J7" s="10">
        <v>90</v>
      </c>
      <c r="K7" s="11" t="s">
        <v>64</v>
      </c>
      <c r="L7" s="10" t="s">
        <v>62</v>
      </c>
      <c r="M7" s="10">
        <v>1</v>
      </c>
      <c r="N7" s="10" t="s">
        <v>71</v>
      </c>
      <c r="O7" s="10">
        <v>1</v>
      </c>
      <c r="P7" s="10">
        <v>1</v>
      </c>
      <c r="Q7" s="10" t="s">
        <v>76</v>
      </c>
      <c r="R7" s="10">
        <v>7</v>
      </c>
      <c r="S7" s="10">
        <v>1</v>
      </c>
      <c r="T7" s="10" t="s">
        <v>77</v>
      </c>
      <c r="U7" s="10">
        <v>1</v>
      </c>
      <c r="V7" s="10" t="s">
        <v>63</v>
      </c>
      <c r="W7" s="10">
        <v>2</v>
      </c>
      <c r="X7" s="14" t="s">
        <v>304</v>
      </c>
      <c r="Y7" s="14" t="s">
        <v>305</v>
      </c>
      <c r="Z7" s="14" t="s">
        <v>306</v>
      </c>
      <c r="AA7" s="15">
        <v>80</v>
      </c>
      <c r="AB7" s="15">
        <v>140</v>
      </c>
      <c r="AC7" s="10">
        <v>95</v>
      </c>
      <c r="AD7" s="10">
        <v>92</v>
      </c>
      <c r="AE7" s="10">
        <v>19</v>
      </c>
      <c r="AF7" s="10" t="s">
        <v>80</v>
      </c>
      <c r="AG7" s="19">
        <v>4</v>
      </c>
      <c r="AH7" s="10">
        <v>3.07</v>
      </c>
      <c r="AI7" s="9">
        <v>4560</v>
      </c>
      <c r="AJ7" s="9">
        <v>129000</v>
      </c>
      <c r="AK7" s="10">
        <v>104</v>
      </c>
      <c r="AL7" s="10">
        <v>82</v>
      </c>
      <c r="AM7" s="20">
        <v>1.7</v>
      </c>
      <c r="AN7" s="10">
        <v>7.35</v>
      </c>
      <c r="AO7" s="10">
        <v>121</v>
      </c>
      <c r="AP7" s="10">
        <v>61.3</v>
      </c>
      <c r="AQ7" s="10">
        <v>33.700000000000003</v>
      </c>
      <c r="AR7" s="10">
        <v>8.1</v>
      </c>
      <c r="BE7" s="10"/>
      <c r="BF7" s="10"/>
      <c r="BG7" s="10"/>
      <c r="BJ7" s="10"/>
      <c r="BK7" s="10"/>
    </row>
    <row r="8" spans="1:63" s="17" customFormat="1" x14ac:dyDescent="0.25">
      <c r="A8" s="9">
        <v>10</v>
      </c>
      <c r="B8" s="10">
        <v>68</v>
      </c>
      <c r="C8" s="10" t="s">
        <v>86</v>
      </c>
      <c r="D8" s="10">
        <v>2</v>
      </c>
      <c r="E8" s="10" t="s">
        <v>81</v>
      </c>
      <c r="F8" s="10">
        <v>1</v>
      </c>
      <c r="G8" s="10" t="s">
        <v>92</v>
      </c>
      <c r="H8" s="10">
        <v>2</v>
      </c>
      <c r="I8" s="10">
        <v>1.65</v>
      </c>
      <c r="J8" s="10">
        <v>82</v>
      </c>
      <c r="K8" s="11">
        <v>30.119375573921033</v>
      </c>
      <c r="L8" s="10" t="s">
        <v>62</v>
      </c>
      <c r="M8" s="10">
        <v>1</v>
      </c>
      <c r="N8" s="10" t="s">
        <v>63</v>
      </c>
      <c r="O8" s="10">
        <v>2</v>
      </c>
      <c r="Q8" s="10" t="s">
        <v>64</v>
      </c>
      <c r="R8" s="10">
        <v>7</v>
      </c>
      <c r="S8" s="10">
        <v>1</v>
      </c>
      <c r="T8" s="10" t="s">
        <v>77</v>
      </c>
      <c r="U8" s="10">
        <v>1</v>
      </c>
      <c r="V8" s="10" t="s">
        <v>71</v>
      </c>
      <c r="W8" s="10">
        <v>1</v>
      </c>
      <c r="X8" s="14" t="s">
        <v>307</v>
      </c>
      <c r="Y8" s="14" t="s">
        <v>308</v>
      </c>
      <c r="Z8" s="14" t="s">
        <v>309</v>
      </c>
      <c r="AA8" s="15">
        <v>90</v>
      </c>
      <c r="AB8" s="15">
        <v>140</v>
      </c>
      <c r="AC8" s="10">
        <v>70</v>
      </c>
      <c r="AD8" s="10">
        <v>94</v>
      </c>
      <c r="AE8" s="10">
        <v>23</v>
      </c>
      <c r="AF8" s="10" t="s">
        <v>85</v>
      </c>
      <c r="AG8" s="16">
        <v>3</v>
      </c>
      <c r="AH8" s="9">
        <v>10</v>
      </c>
      <c r="AI8" s="9">
        <v>5360</v>
      </c>
      <c r="AJ8" s="9">
        <v>150000</v>
      </c>
      <c r="AK8" s="10">
        <v>152</v>
      </c>
      <c r="AL8" s="10">
        <v>85</v>
      </c>
      <c r="AM8" s="20">
        <v>1.7</v>
      </c>
      <c r="AN8" s="10">
        <v>7.5</v>
      </c>
      <c r="AO8" s="10">
        <v>66.8</v>
      </c>
      <c r="AP8" s="10">
        <v>32.700000000000003</v>
      </c>
      <c r="AQ8" s="20">
        <v>25.3</v>
      </c>
      <c r="AR8" s="10">
        <v>2</v>
      </c>
      <c r="AS8" s="10">
        <v>152</v>
      </c>
      <c r="AT8" s="10">
        <v>186</v>
      </c>
      <c r="AW8" s="20">
        <v>1.7</v>
      </c>
      <c r="AX8" s="20">
        <v>14.2</v>
      </c>
      <c r="AY8" s="10">
        <v>134</v>
      </c>
      <c r="AZ8" s="10">
        <v>4</v>
      </c>
      <c r="BB8" s="10">
        <v>0</v>
      </c>
      <c r="BE8" s="10"/>
      <c r="BF8" s="10"/>
      <c r="BG8" s="10"/>
      <c r="BJ8" s="10"/>
      <c r="BK8" s="10"/>
    </row>
    <row r="9" spans="1:63" s="17" customFormat="1" x14ac:dyDescent="0.25">
      <c r="A9" s="9">
        <v>9</v>
      </c>
      <c r="B9" s="10">
        <v>51</v>
      </c>
      <c r="C9" s="10" t="s">
        <v>59</v>
      </c>
      <c r="D9" s="10">
        <v>1</v>
      </c>
      <c r="E9" s="10" t="s">
        <v>81</v>
      </c>
      <c r="F9" s="10">
        <v>1</v>
      </c>
      <c r="G9" s="10" t="s">
        <v>131</v>
      </c>
      <c r="H9" s="10">
        <v>5</v>
      </c>
      <c r="I9" s="10">
        <v>1.72</v>
      </c>
      <c r="J9" s="10">
        <v>98</v>
      </c>
      <c r="K9" s="11">
        <v>33.126014061654949</v>
      </c>
      <c r="L9" s="10" t="s">
        <v>62</v>
      </c>
      <c r="M9" s="10">
        <v>1</v>
      </c>
      <c r="N9" s="10" t="s">
        <v>71</v>
      </c>
      <c r="O9" s="10">
        <v>1</v>
      </c>
      <c r="P9" s="10">
        <v>1</v>
      </c>
      <c r="Q9" s="10" t="s">
        <v>301</v>
      </c>
      <c r="R9" s="10">
        <v>4</v>
      </c>
      <c r="S9" s="10">
        <v>1</v>
      </c>
      <c r="T9" s="10" t="s">
        <v>77</v>
      </c>
      <c r="U9" s="10">
        <v>1</v>
      </c>
      <c r="V9" s="10" t="s">
        <v>63</v>
      </c>
      <c r="W9" s="10">
        <v>2</v>
      </c>
      <c r="X9" s="14" t="s">
        <v>310</v>
      </c>
      <c r="Y9" s="14" t="s">
        <v>311</v>
      </c>
      <c r="Z9" s="14" t="s">
        <v>312</v>
      </c>
      <c r="AA9" s="15">
        <v>75</v>
      </c>
      <c r="AB9" s="15">
        <v>127</v>
      </c>
      <c r="AC9" s="10">
        <v>75</v>
      </c>
      <c r="AD9" s="10">
        <v>96</v>
      </c>
      <c r="AE9" s="10">
        <v>22</v>
      </c>
      <c r="AF9" s="10" t="s">
        <v>119</v>
      </c>
      <c r="AG9" s="16">
        <v>1</v>
      </c>
      <c r="AH9" s="20">
        <v>12.3</v>
      </c>
      <c r="AI9" s="10">
        <v>8250</v>
      </c>
      <c r="AJ9" s="10">
        <v>211000</v>
      </c>
      <c r="AL9" s="10">
        <v>30</v>
      </c>
      <c r="AM9" s="10">
        <v>1</v>
      </c>
      <c r="AN9" s="10">
        <v>7.47</v>
      </c>
      <c r="AO9" s="10">
        <v>59.1</v>
      </c>
      <c r="AP9" s="10">
        <v>34</v>
      </c>
      <c r="AQ9" s="20">
        <v>24.6</v>
      </c>
      <c r="AR9" s="10">
        <v>0.9</v>
      </c>
      <c r="AS9" s="10">
        <v>146</v>
      </c>
      <c r="AT9" s="10">
        <v>233</v>
      </c>
      <c r="AU9" s="10">
        <v>495</v>
      </c>
      <c r="AV9" s="10">
        <v>151</v>
      </c>
      <c r="AW9" s="10">
        <v>10.61</v>
      </c>
      <c r="AX9" s="10">
        <v>12</v>
      </c>
      <c r="AY9" s="10">
        <v>140</v>
      </c>
      <c r="AZ9" s="20">
        <v>4.5999999999999996</v>
      </c>
      <c r="BA9" s="10">
        <v>107</v>
      </c>
      <c r="BB9" s="10">
        <v>0.01</v>
      </c>
      <c r="BC9" s="10">
        <v>7095</v>
      </c>
      <c r="BD9" s="10">
        <v>83</v>
      </c>
      <c r="BE9" s="10"/>
      <c r="BF9" s="10"/>
      <c r="BG9" s="10"/>
      <c r="BJ9" s="10"/>
      <c r="BK9" s="10"/>
    </row>
    <row r="10" spans="1:63" s="17" customFormat="1" x14ac:dyDescent="0.25">
      <c r="A10" s="9">
        <v>12</v>
      </c>
      <c r="B10" s="10">
        <v>64</v>
      </c>
      <c r="C10" s="10" t="s">
        <v>59</v>
      </c>
      <c r="D10" s="10">
        <v>1</v>
      </c>
      <c r="E10" s="10" t="s">
        <v>60</v>
      </c>
      <c r="F10" s="10">
        <v>2</v>
      </c>
      <c r="G10" s="10" t="s">
        <v>92</v>
      </c>
      <c r="H10" s="10">
        <v>2</v>
      </c>
      <c r="I10" s="10">
        <v>1.68</v>
      </c>
      <c r="J10" s="10">
        <v>67</v>
      </c>
      <c r="K10" s="11">
        <v>23.738662131519277</v>
      </c>
      <c r="L10" s="10" t="s">
        <v>62</v>
      </c>
      <c r="M10" s="10">
        <v>1</v>
      </c>
      <c r="N10" s="10" t="s">
        <v>71</v>
      </c>
      <c r="O10" s="10">
        <v>1</v>
      </c>
      <c r="P10" s="10">
        <v>1</v>
      </c>
      <c r="Q10" s="10" t="s">
        <v>76</v>
      </c>
      <c r="R10" s="10">
        <v>7</v>
      </c>
      <c r="S10" s="10">
        <v>1</v>
      </c>
      <c r="T10" s="10" t="s">
        <v>65</v>
      </c>
      <c r="U10" s="10">
        <v>2</v>
      </c>
      <c r="V10" s="10" t="s">
        <v>71</v>
      </c>
      <c r="W10" s="10">
        <v>1</v>
      </c>
      <c r="X10" s="14" t="s">
        <v>313</v>
      </c>
      <c r="Y10" s="14" t="s">
        <v>314</v>
      </c>
      <c r="Z10" s="14" t="s">
        <v>95</v>
      </c>
      <c r="AA10" s="15">
        <v>68</v>
      </c>
      <c r="AB10" s="21">
        <v>150</v>
      </c>
      <c r="AC10" s="9">
        <v>100</v>
      </c>
      <c r="AD10" s="10">
        <v>94</v>
      </c>
      <c r="AF10" s="10" t="s">
        <v>85</v>
      </c>
      <c r="AG10" s="19">
        <v>3</v>
      </c>
      <c r="AH10" s="20">
        <v>16.5</v>
      </c>
      <c r="AI10" s="10">
        <v>13140</v>
      </c>
      <c r="AJ10" s="10">
        <v>301000</v>
      </c>
      <c r="AL10" s="10">
        <v>49</v>
      </c>
      <c r="AM10" s="10">
        <v>1</v>
      </c>
      <c r="AN10" s="10">
        <v>7.44</v>
      </c>
      <c r="AO10" s="10">
        <v>55.4</v>
      </c>
      <c r="AP10" s="10">
        <v>36.9</v>
      </c>
      <c r="AQ10" s="10">
        <v>25</v>
      </c>
      <c r="AR10" s="10">
        <v>0.8</v>
      </c>
      <c r="AS10" s="10">
        <v>117</v>
      </c>
      <c r="AT10" s="10">
        <v>425</v>
      </c>
      <c r="AU10" s="10">
        <v>1577</v>
      </c>
      <c r="AW10" s="20">
        <v>1.06</v>
      </c>
      <c r="AX10" s="20">
        <v>11.6</v>
      </c>
      <c r="AY10" s="10">
        <v>142</v>
      </c>
      <c r="AZ10" s="10">
        <v>4.4000000000000004</v>
      </c>
      <c r="BA10" s="10">
        <v>109</v>
      </c>
      <c r="BB10" s="10">
        <v>0</v>
      </c>
      <c r="BC10" s="10">
        <v>11038</v>
      </c>
      <c r="BD10" s="10">
        <v>131</v>
      </c>
      <c r="BE10" s="10"/>
      <c r="BF10" s="10"/>
      <c r="BG10" s="10"/>
      <c r="BJ10" s="10"/>
      <c r="BK10" s="10"/>
    </row>
    <row r="11" spans="1:63" s="17" customFormat="1" x14ac:dyDescent="0.25">
      <c r="A11" s="9">
        <v>13</v>
      </c>
      <c r="B11" s="10">
        <v>69</v>
      </c>
      <c r="C11" s="10" t="s">
        <v>59</v>
      </c>
      <c r="D11" s="10">
        <v>1</v>
      </c>
      <c r="E11" s="10" t="s">
        <v>81</v>
      </c>
      <c r="F11" s="10">
        <v>1</v>
      </c>
      <c r="G11" s="10" t="s">
        <v>70</v>
      </c>
      <c r="H11" s="10">
        <v>1</v>
      </c>
      <c r="I11" s="10">
        <v>1.7</v>
      </c>
      <c r="J11" s="10">
        <v>86</v>
      </c>
      <c r="K11" s="11">
        <v>29.757785467128031</v>
      </c>
      <c r="L11" s="10" t="s">
        <v>62</v>
      </c>
      <c r="M11" s="10">
        <v>1</v>
      </c>
      <c r="N11" s="10" t="s">
        <v>71</v>
      </c>
      <c r="O11" s="10">
        <v>1</v>
      </c>
      <c r="P11" s="10">
        <v>2</v>
      </c>
      <c r="Q11" s="10" t="s">
        <v>76</v>
      </c>
      <c r="R11" s="10">
        <v>8</v>
      </c>
      <c r="S11" s="10">
        <v>1</v>
      </c>
      <c r="T11" s="10" t="s">
        <v>65</v>
      </c>
      <c r="U11" s="10">
        <v>2</v>
      </c>
      <c r="V11" s="10" t="s">
        <v>63</v>
      </c>
      <c r="W11" s="10">
        <v>2</v>
      </c>
      <c r="X11" s="14" t="s">
        <v>159</v>
      </c>
      <c r="Y11" s="14" t="s">
        <v>315</v>
      </c>
      <c r="Z11" s="14" t="s">
        <v>316</v>
      </c>
      <c r="AA11" s="15">
        <v>99</v>
      </c>
      <c r="AB11" s="15">
        <v>100</v>
      </c>
      <c r="AC11" s="10">
        <v>69</v>
      </c>
      <c r="AD11" s="10">
        <v>94</v>
      </c>
      <c r="AE11" s="10">
        <v>20</v>
      </c>
      <c r="AF11" s="10" t="s">
        <v>119</v>
      </c>
      <c r="AG11" s="19">
        <v>1</v>
      </c>
      <c r="AH11" s="10">
        <v>11.9</v>
      </c>
      <c r="AI11" s="9">
        <v>10120</v>
      </c>
      <c r="AJ11" s="9">
        <v>254000</v>
      </c>
      <c r="AK11" s="10">
        <v>102</v>
      </c>
      <c r="AL11" s="10">
        <v>88</v>
      </c>
      <c r="AM11" s="20">
        <v>1.8</v>
      </c>
      <c r="AN11" s="10">
        <v>7.45</v>
      </c>
      <c r="AO11" s="10">
        <v>60.9</v>
      </c>
      <c r="AP11" s="10">
        <v>32.9</v>
      </c>
      <c r="AQ11" s="20">
        <v>22.4</v>
      </c>
      <c r="AR11" s="10">
        <v>-0.9</v>
      </c>
      <c r="AS11" s="10">
        <v>100</v>
      </c>
      <c r="AU11" s="9">
        <v>1214</v>
      </c>
      <c r="AV11" s="10">
        <v>145</v>
      </c>
      <c r="AW11" s="10">
        <v>0.6</v>
      </c>
      <c r="AY11" s="10">
        <v>138</v>
      </c>
      <c r="AZ11" s="20">
        <v>4.4000000000000004</v>
      </c>
      <c r="BB11" s="10">
        <v>0</v>
      </c>
      <c r="BC11" s="9">
        <v>8501</v>
      </c>
      <c r="BD11" s="10">
        <v>101</v>
      </c>
      <c r="BE11" s="10"/>
      <c r="BF11" s="10"/>
      <c r="BG11" s="10"/>
      <c r="BJ11" s="10"/>
      <c r="BK11" s="10"/>
    </row>
    <row r="12" spans="1:63" s="17" customFormat="1" x14ac:dyDescent="0.25">
      <c r="A12" s="9">
        <v>16</v>
      </c>
      <c r="B12" s="10">
        <v>86</v>
      </c>
      <c r="C12" s="10" t="s">
        <v>86</v>
      </c>
      <c r="D12" s="10">
        <v>2</v>
      </c>
      <c r="E12" s="10" t="s">
        <v>60</v>
      </c>
      <c r="F12" s="10">
        <v>2</v>
      </c>
      <c r="G12" s="10" t="s">
        <v>61</v>
      </c>
      <c r="H12" s="10">
        <v>4</v>
      </c>
      <c r="I12" s="10">
        <v>1.6</v>
      </c>
      <c r="J12" s="10">
        <v>70</v>
      </c>
      <c r="K12" s="11">
        <v>27.343749999999996</v>
      </c>
      <c r="L12" s="10" t="s">
        <v>62</v>
      </c>
      <c r="M12" s="10">
        <v>1</v>
      </c>
      <c r="N12" s="10" t="s">
        <v>63</v>
      </c>
      <c r="O12" s="10">
        <v>2</v>
      </c>
      <c r="Q12" s="10" t="s">
        <v>64</v>
      </c>
      <c r="R12" s="10">
        <v>2</v>
      </c>
      <c r="S12" s="10">
        <v>1</v>
      </c>
      <c r="T12" s="10" t="s">
        <v>77</v>
      </c>
      <c r="U12" s="10">
        <v>1</v>
      </c>
      <c r="V12" s="10" t="s">
        <v>63</v>
      </c>
      <c r="W12" s="10">
        <v>2</v>
      </c>
      <c r="X12" s="14" t="s">
        <v>317</v>
      </c>
      <c r="Y12" s="14" t="s">
        <v>318</v>
      </c>
      <c r="Z12" s="14" t="s">
        <v>319</v>
      </c>
      <c r="AA12" s="15">
        <v>76</v>
      </c>
      <c r="AB12" s="15">
        <v>120</v>
      </c>
      <c r="AC12" s="10">
        <v>80</v>
      </c>
      <c r="AD12" s="10">
        <v>96</v>
      </c>
      <c r="AE12" s="10">
        <v>23</v>
      </c>
      <c r="AF12" s="10" t="s">
        <v>85</v>
      </c>
      <c r="AG12" s="19">
        <v>3</v>
      </c>
      <c r="AH12" s="10">
        <v>13</v>
      </c>
      <c r="AI12" s="10">
        <v>8790</v>
      </c>
      <c r="AJ12" s="10">
        <v>21000</v>
      </c>
      <c r="AL12" s="10">
        <v>36</v>
      </c>
      <c r="AM12" s="10">
        <v>0.7</v>
      </c>
      <c r="AN12" s="10">
        <v>7.45</v>
      </c>
      <c r="AO12" s="10">
        <v>58.4</v>
      </c>
      <c r="AP12" s="10">
        <v>38.1</v>
      </c>
      <c r="AQ12" s="20">
        <v>26.4</v>
      </c>
      <c r="AR12" s="20">
        <v>2.4</v>
      </c>
      <c r="AS12" s="10">
        <v>127</v>
      </c>
      <c r="AT12" s="10">
        <v>252</v>
      </c>
      <c r="AV12" s="10">
        <v>29</v>
      </c>
      <c r="AW12" s="10">
        <v>3.62</v>
      </c>
      <c r="AX12" s="10">
        <v>11</v>
      </c>
      <c r="AY12" s="10">
        <v>143</v>
      </c>
      <c r="AZ12" s="10">
        <v>3.2</v>
      </c>
      <c r="BA12" s="10">
        <v>107</v>
      </c>
      <c r="BB12" s="10">
        <v>0</v>
      </c>
      <c r="BE12" s="20">
        <v>1.2</v>
      </c>
      <c r="BF12" s="10"/>
      <c r="BG12" s="10"/>
      <c r="BJ12" s="10"/>
      <c r="BK12" s="10"/>
    </row>
    <row r="13" spans="1:63" s="17" customFormat="1" x14ac:dyDescent="0.25">
      <c r="A13" s="9">
        <v>20</v>
      </c>
      <c r="B13" s="10">
        <v>90</v>
      </c>
      <c r="C13" s="10" t="s">
        <v>86</v>
      </c>
      <c r="D13" s="10">
        <v>2</v>
      </c>
      <c r="E13" s="10" t="s">
        <v>81</v>
      </c>
      <c r="F13" s="10">
        <v>1</v>
      </c>
      <c r="G13" s="10" t="s">
        <v>61</v>
      </c>
      <c r="H13" s="10">
        <v>4</v>
      </c>
      <c r="I13" s="10">
        <v>1.64</v>
      </c>
      <c r="J13" s="10">
        <v>75</v>
      </c>
      <c r="K13" s="11">
        <v>27.885187388459254</v>
      </c>
      <c r="L13" s="10" t="s">
        <v>62</v>
      </c>
      <c r="M13" s="10">
        <v>1</v>
      </c>
      <c r="N13" s="10" t="s">
        <v>71</v>
      </c>
      <c r="O13" s="10">
        <v>1</v>
      </c>
      <c r="P13" s="10">
        <v>3</v>
      </c>
      <c r="Q13" s="10" t="s">
        <v>76</v>
      </c>
      <c r="R13" s="10">
        <v>19</v>
      </c>
      <c r="S13" s="10">
        <v>2</v>
      </c>
      <c r="T13" s="10" t="s">
        <v>65</v>
      </c>
      <c r="U13" s="10">
        <v>2</v>
      </c>
      <c r="V13" s="10" t="s">
        <v>63</v>
      </c>
      <c r="W13" s="10">
        <v>2</v>
      </c>
      <c r="X13" s="14" t="s">
        <v>320</v>
      </c>
      <c r="Y13" s="14" t="s">
        <v>143</v>
      </c>
      <c r="Z13" s="14" t="s">
        <v>99</v>
      </c>
      <c r="AA13" s="15">
        <v>90</v>
      </c>
      <c r="AB13" s="15">
        <v>170</v>
      </c>
      <c r="AC13" s="10">
        <v>90</v>
      </c>
      <c r="AD13" s="10">
        <v>82</v>
      </c>
      <c r="AE13" s="10">
        <v>27</v>
      </c>
      <c r="AF13" s="10" t="s">
        <v>69</v>
      </c>
      <c r="AG13" s="19">
        <v>0</v>
      </c>
      <c r="AH13" s="20">
        <v>13.6</v>
      </c>
      <c r="AI13" s="9">
        <v>13540</v>
      </c>
      <c r="AJ13" s="9">
        <v>404000</v>
      </c>
      <c r="AK13" s="10">
        <v>214</v>
      </c>
      <c r="AL13" s="10">
        <v>31</v>
      </c>
      <c r="AM13" s="10">
        <v>0.6</v>
      </c>
      <c r="AN13" s="10">
        <v>7.56</v>
      </c>
      <c r="AO13" s="10">
        <v>45.2</v>
      </c>
      <c r="AP13" s="10">
        <v>34.4</v>
      </c>
      <c r="AQ13" s="20">
        <v>30.6</v>
      </c>
      <c r="AR13" s="20">
        <v>8.4</v>
      </c>
      <c r="AS13" s="10">
        <v>214</v>
      </c>
      <c r="AT13" s="10">
        <v>231</v>
      </c>
      <c r="AU13" s="9">
        <v>1083</v>
      </c>
      <c r="AV13" s="10">
        <v>52</v>
      </c>
      <c r="AW13" s="10">
        <v>1.97</v>
      </c>
      <c r="AX13" s="20">
        <v>11.3</v>
      </c>
      <c r="AY13" s="10">
        <v>136</v>
      </c>
      <c r="AZ13" s="10">
        <v>5</v>
      </c>
      <c r="BA13" s="10">
        <v>94</v>
      </c>
      <c r="BB13" s="10">
        <v>0.3</v>
      </c>
      <c r="BC13" s="9">
        <v>11509</v>
      </c>
      <c r="BD13" s="10">
        <v>135</v>
      </c>
      <c r="BE13" s="20">
        <v>3.2</v>
      </c>
      <c r="BF13" s="10"/>
      <c r="BG13" s="10"/>
      <c r="BJ13" s="10"/>
      <c r="BK13" s="10"/>
    </row>
    <row r="14" spans="1:63" s="17" customFormat="1" x14ac:dyDescent="0.25">
      <c r="A14" s="9">
        <v>21</v>
      </c>
      <c r="B14" s="10">
        <v>86</v>
      </c>
      <c r="C14" s="10" t="s">
        <v>86</v>
      </c>
      <c r="D14" s="10">
        <v>2</v>
      </c>
      <c r="E14" s="10" t="s">
        <v>81</v>
      </c>
      <c r="F14" s="10">
        <v>1</v>
      </c>
      <c r="G14" s="10" t="s">
        <v>131</v>
      </c>
      <c r="H14" s="10">
        <v>5</v>
      </c>
      <c r="I14" s="10">
        <v>1.6</v>
      </c>
      <c r="J14" s="10">
        <v>60</v>
      </c>
      <c r="K14" s="11">
        <v>23.437499999999996</v>
      </c>
      <c r="L14" s="10" t="s">
        <v>62</v>
      </c>
      <c r="M14" s="10">
        <v>1</v>
      </c>
      <c r="N14" s="10" t="s">
        <v>63</v>
      </c>
      <c r="O14" s="10">
        <v>2</v>
      </c>
      <c r="Q14" s="10" t="s">
        <v>64</v>
      </c>
      <c r="R14" s="10">
        <v>11</v>
      </c>
      <c r="S14" s="10">
        <v>2</v>
      </c>
      <c r="T14" s="10" t="s">
        <v>77</v>
      </c>
      <c r="U14" s="10">
        <v>1</v>
      </c>
      <c r="V14" s="10" t="s">
        <v>63</v>
      </c>
      <c r="W14" s="10">
        <v>2</v>
      </c>
      <c r="X14" s="14" t="s">
        <v>321</v>
      </c>
      <c r="Y14" s="14" t="s">
        <v>322</v>
      </c>
      <c r="Z14" s="18"/>
      <c r="AA14" s="15">
        <v>87</v>
      </c>
      <c r="AB14" s="15">
        <v>120</v>
      </c>
      <c r="AC14" s="10">
        <v>70</v>
      </c>
      <c r="AD14" s="10">
        <v>99</v>
      </c>
      <c r="AE14" s="10">
        <v>20</v>
      </c>
      <c r="AF14" s="10" t="s">
        <v>85</v>
      </c>
      <c r="AG14" s="19">
        <v>3</v>
      </c>
      <c r="AH14" s="20">
        <v>15.9</v>
      </c>
      <c r="AI14" s="10">
        <v>11560</v>
      </c>
      <c r="AJ14" s="10">
        <v>182000</v>
      </c>
      <c r="AL14" s="10">
        <v>38</v>
      </c>
      <c r="AM14" s="10">
        <v>0.8</v>
      </c>
      <c r="AN14" s="10">
        <v>7.22</v>
      </c>
      <c r="AO14" s="10">
        <v>134</v>
      </c>
      <c r="AP14" s="10">
        <v>83.6</v>
      </c>
      <c r="AQ14" s="10">
        <v>34</v>
      </c>
      <c r="AR14" s="20">
        <v>6.2</v>
      </c>
      <c r="AS14" s="10">
        <v>162</v>
      </c>
      <c r="AT14" s="10">
        <v>273</v>
      </c>
      <c r="AU14" s="10">
        <v>1850</v>
      </c>
      <c r="AV14" s="10">
        <v>24</v>
      </c>
      <c r="AW14" s="10">
        <v>0.6</v>
      </c>
      <c r="AX14" s="20">
        <v>11.5</v>
      </c>
      <c r="AY14" s="10">
        <v>140</v>
      </c>
      <c r="AZ14" s="10">
        <v>3.2</v>
      </c>
      <c r="BA14" s="10">
        <v>101</v>
      </c>
      <c r="BC14" s="10">
        <v>9132</v>
      </c>
      <c r="BD14" s="10">
        <v>116</v>
      </c>
      <c r="BE14" s="20">
        <v>1.1000000000000001</v>
      </c>
      <c r="BF14" s="10"/>
      <c r="BG14" s="10"/>
      <c r="BJ14" s="10"/>
      <c r="BK14" s="10"/>
    </row>
    <row r="15" spans="1:63" s="17" customFormat="1" x14ac:dyDescent="0.25">
      <c r="A15" s="9">
        <v>28</v>
      </c>
      <c r="B15" s="10">
        <v>48</v>
      </c>
      <c r="C15" s="10" t="s">
        <v>59</v>
      </c>
      <c r="D15" s="10">
        <v>1</v>
      </c>
      <c r="E15" s="10" t="s">
        <v>81</v>
      </c>
      <c r="F15" s="10">
        <v>1</v>
      </c>
      <c r="G15" s="10" t="s">
        <v>92</v>
      </c>
      <c r="H15" s="10">
        <v>2</v>
      </c>
      <c r="I15" s="10">
        <v>1.8</v>
      </c>
      <c r="J15" s="10">
        <v>88</v>
      </c>
      <c r="K15" s="11">
        <v>27.160493827160494</v>
      </c>
      <c r="L15" s="10" t="s">
        <v>62</v>
      </c>
      <c r="M15" s="10">
        <v>1</v>
      </c>
      <c r="N15" s="10" t="s">
        <v>71</v>
      </c>
      <c r="O15" s="10">
        <v>1</v>
      </c>
      <c r="P15" s="10">
        <v>1</v>
      </c>
      <c r="Q15" s="10" t="s">
        <v>76</v>
      </c>
      <c r="R15" s="10">
        <v>5</v>
      </c>
      <c r="S15" s="10">
        <v>2</v>
      </c>
      <c r="T15" s="10" t="s">
        <v>77</v>
      </c>
      <c r="U15" s="10">
        <v>1</v>
      </c>
      <c r="V15" s="10" t="s">
        <v>63</v>
      </c>
      <c r="W15" s="10">
        <v>2</v>
      </c>
      <c r="X15" s="18"/>
      <c r="Y15" s="18"/>
      <c r="Z15" s="14" t="s">
        <v>323</v>
      </c>
      <c r="AA15" s="15">
        <v>84</v>
      </c>
      <c r="AB15" s="15">
        <v>110</v>
      </c>
      <c r="AC15" s="10">
        <v>80</v>
      </c>
      <c r="AD15" s="10">
        <v>95</v>
      </c>
      <c r="AE15" s="10">
        <v>21</v>
      </c>
      <c r="AF15" s="10" t="s">
        <v>119</v>
      </c>
      <c r="AG15" s="19">
        <v>1</v>
      </c>
      <c r="AH15" s="20">
        <v>16.2</v>
      </c>
      <c r="AI15" s="10">
        <v>8370</v>
      </c>
      <c r="AJ15" s="10">
        <v>234000</v>
      </c>
      <c r="AL15" s="10">
        <v>35</v>
      </c>
      <c r="AM15" s="20">
        <v>1.2</v>
      </c>
      <c r="AN15" s="10">
        <v>7.5</v>
      </c>
      <c r="AO15" s="10">
        <v>54.2</v>
      </c>
      <c r="AP15" s="20">
        <v>29.5</v>
      </c>
      <c r="AQ15" s="20">
        <v>22.7</v>
      </c>
      <c r="AR15" s="10">
        <v>-0.5</v>
      </c>
      <c r="AS15" s="10">
        <v>109</v>
      </c>
      <c r="AT15" s="10">
        <v>420</v>
      </c>
      <c r="AU15" s="10">
        <v>1256</v>
      </c>
      <c r="AV15" s="10">
        <v>120</v>
      </c>
      <c r="AW15" s="10">
        <v>12.68</v>
      </c>
      <c r="AX15" s="20">
        <v>11.6</v>
      </c>
      <c r="AY15" s="10">
        <v>139</v>
      </c>
      <c r="AZ15" s="10">
        <v>4</v>
      </c>
      <c r="BA15" s="10">
        <v>107</v>
      </c>
      <c r="BB15" s="10">
        <v>0</v>
      </c>
      <c r="BC15" s="10">
        <v>6612</v>
      </c>
      <c r="BD15" s="10">
        <v>84</v>
      </c>
      <c r="BE15" s="20">
        <v>1.2</v>
      </c>
      <c r="BF15" s="10">
        <v>5320000</v>
      </c>
      <c r="BG15" s="10"/>
      <c r="BJ15" s="10"/>
      <c r="BK15" s="10"/>
    </row>
    <row r="16" spans="1:63" s="17" customFormat="1" x14ac:dyDescent="0.25">
      <c r="A16" s="9">
        <v>29</v>
      </c>
      <c r="B16" s="10">
        <v>76</v>
      </c>
      <c r="C16" s="10" t="s">
        <v>86</v>
      </c>
      <c r="D16" s="10">
        <v>2</v>
      </c>
      <c r="E16" s="10" t="s">
        <v>81</v>
      </c>
      <c r="F16" s="10">
        <v>1</v>
      </c>
      <c r="G16" s="10" t="s">
        <v>92</v>
      </c>
      <c r="H16" s="10">
        <v>2</v>
      </c>
      <c r="K16" s="11" t="s">
        <v>64</v>
      </c>
      <c r="L16" s="10" t="s">
        <v>62</v>
      </c>
      <c r="M16" s="10">
        <v>1</v>
      </c>
      <c r="N16" s="10" t="s">
        <v>71</v>
      </c>
      <c r="O16" s="10">
        <v>1</v>
      </c>
      <c r="P16" s="10">
        <v>1</v>
      </c>
      <c r="Q16" s="10" t="s">
        <v>76</v>
      </c>
      <c r="R16" s="10">
        <v>10</v>
      </c>
      <c r="S16" s="10">
        <v>2</v>
      </c>
      <c r="T16" s="10" t="s">
        <v>77</v>
      </c>
      <c r="U16" s="10">
        <v>1</v>
      </c>
      <c r="V16" s="10" t="s">
        <v>63</v>
      </c>
      <c r="W16" s="10">
        <v>2</v>
      </c>
      <c r="X16" s="14" t="s">
        <v>256</v>
      </c>
      <c r="Y16" s="14" t="s">
        <v>324</v>
      </c>
      <c r="Z16" s="14" t="s">
        <v>95</v>
      </c>
      <c r="AA16" s="15">
        <v>75</v>
      </c>
      <c r="AB16" s="15">
        <v>100</v>
      </c>
      <c r="AC16" s="10">
        <v>50</v>
      </c>
      <c r="AD16" s="10">
        <v>90</v>
      </c>
      <c r="AE16" s="10">
        <v>20</v>
      </c>
      <c r="AF16" s="10" t="s">
        <v>69</v>
      </c>
      <c r="AG16" s="19">
        <v>0</v>
      </c>
      <c r="AH16" s="20">
        <v>12.4</v>
      </c>
      <c r="AI16" s="9">
        <v>6840</v>
      </c>
      <c r="AJ16" s="9">
        <v>189000</v>
      </c>
      <c r="AK16" s="10">
        <v>159</v>
      </c>
      <c r="AL16" s="10">
        <v>107</v>
      </c>
      <c r="AM16" s="20">
        <v>1.7</v>
      </c>
      <c r="AN16" s="10">
        <v>7.3</v>
      </c>
      <c r="AO16" s="10">
        <v>82</v>
      </c>
      <c r="AP16" s="10">
        <v>43.3</v>
      </c>
      <c r="AQ16" s="20">
        <v>21.3</v>
      </c>
      <c r="AR16" s="10">
        <v>-5.0999999999999996</v>
      </c>
      <c r="AS16" s="10">
        <v>159</v>
      </c>
      <c r="AT16" s="10">
        <v>706</v>
      </c>
      <c r="AU16" s="9">
        <v>1026</v>
      </c>
      <c r="AV16" s="10">
        <v>98</v>
      </c>
      <c r="AW16" s="10">
        <v>22.75</v>
      </c>
      <c r="AX16" s="20">
        <v>12.9</v>
      </c>
      <c r="AY16" s="10">
        <v>133</v>
      </c>
      <c r="AZ16" s="20">
        <v>4.9000000000000004</v>
      </c>
      <c r="BA16" s="10">
        <v>105</v>
      </c>
      <c r="BB16" s="10">
        <v>0</v>
      </c>
      <c r="BC16" s="9">
        <v>5404</v>
      </c>
      <c r="BD16" s="10">
        <v>68</v>
      </c>
      <c r="BE16" s="10">
        <v>0.5</v>
      </c>
      <c r="BF16" s="9">
        <v>4080000</v>
      </c>
      <c r="BG16" s="10"/>
      <c r="BJ16" s="10"/>
      <c r="BK16" s="10"/>
    </row>
    <row r="17" spans="1:63" s="17" customFormat="1" x14ac:dyDescent="0.25">
      <c r="A17" s="9">
        <v>31</v>
      </c>
      <c r="B17" s="10">
        <v>80</v>
      </c>
      <c r="C17" s="10" t="s">
        <v>86</v>
      </c>
      <c r="D17" s="10">
        <v>2</v>
      </c>
      <c r="E17" s="10" t="s">
        <v>81</v>
      </c>
      <c r="F17" s="10">
        <v>1</v>
      </c>
      <c r="G17" s="10" t="s">
        <v>61</v>
      </c>
      <c r="H17" s="10">
        <v>4</v>
      </c>
      <c r="K17" s="11" t="s">
        <v>64</v>
      </c>
      <c r="L17" s="10" t="s">
        <v>62</v>
      </c>
      <c r="M17" s="10">
        <v>1</v>
      </c>
      <c r="N17" s="10" t="s">
        <v>71</v>
      </c>
      <c r="O17" s="10">
        <v>1</v>
      </c>
      <c r="P17" s="10">
        <v>3</v>
      </c>
      <c r="Q17" s="10" t="s">
        <v>76</v>
      </c>
      <c r="R17" s="10">
        <v>2</v>
      </c>
      <c r="S17" s="10">
        <v>2</v>
      </c>
      <c r="T17" s="10" t="s">
        <v>77</v>
      </c>
      <c r="U17" s="10">
        <v>1</v>
      </c>
      <c r="V17" s="10" t="s">
        <v>63</v>
      </c>
      <c r="W17" s="10">
        <v>2</v>
      </c>
      <c r="X17" s="14" t="s">
        <v>325</v>
      </c>
      <c r="Y17" s="14" t="s">
        <v>326</v>
      </c>
      <c r="Z17" s="18"/>
      <c r="AA17" s="15">
        <v>72</v>
      </c>
      <c r="AB17" s="15">
        <v>150</v>
      </c>
      <c r="AC17" s="10">
        <v>87</v>
      </c>
      <c r="AD17" s="10">
        <v>94</v>
      </c>
      <c r="AE17" s="10">
        <v>18</v>
      </c>
      <c r="AF17" s="10" t="s">
        <v>85</v>
      </c>
      <c r="AG17" s="19">
        <v>3</v>
      </c>
      <c r="AH17" s="20">
        <v>15.6</v>
      </c>
      <c r="AI17" s="10">
        <v>9140</v>
      </c>
      <c r="AJ17" s="10">
        <v>193000</v>
      </c>
      <c r="AL17" s="10">
        <v>36</v>
      </c>
      <c r="AM17" s="10">
        <v>0.5</v>
      </c>
      <c r="AN17" s="10">
        <v>7.46</v>
      </c>
      <c r="AO17" s="10">
        <v>54.3</v>
      </c>
      <c r="AP17" s="10">
        <v>39.5</v>
      </c>
      <c r="AQ17" s="20">
        <v>28.2</v>
      </c>
      <c r="AR17" s="20">
        <v>4.5</v>
      </c>
      <c r="AS17" s="10">
        <v>84</v>
      </c>
      <c r="AT17" s="10">
        <v>501</v>
      </c>
      <c r="AU17" s="10">
        <v>7403</v>
      </c>
      <c r="AV17" s="10">
        <v>134</v>
      </c>
      <c r="AW17" s="10">
        <v>0.6</v>
      </c>
      <c r="AX17" s="20">
        <v>11.7</v>
      </c>
      <c r="AY17" s="10">
        <v>135</v>
      </c>
      <c r="AZ17" s="20">
        <v>4.9000000000000004</v>
      </c>
      <c r="BA17" s="10">
        <v>105</v>
      </c>
      <c r="BB17" s="10">
        <v>0.1</v>
      </c>
      <c r="BC17" s="10">
        <v>7495</v>
      </c>
      <c r="BD17" s="10">
        <v>91</v>
      </c>
      <c r="BE17" s="20">
        <v>1.4</v>
      </c>
      <c r="BF17" s="10">
        <v>5000000</v>
      </c>
      <c r="BG17" s="10"/>
      <c r="BJ17" s="10"/>
      <c r="BK17" s="10"/>
    </row>
    <row r="18" spans="1:63" s="17" customFormat="1" x14ac:dyDescent="0.25">
      <c r="A18" s="9">
        <v>30</v>
      </c>
      <c r="B18" s="10">
        <v>58</v>
      </c>
      <c r="C18" s="10" t="s">
        <v>86</v>
      </c>
      <c r="D18" s="10">
        <v>2</v>
      </c>
      <c r="E18" s="10" t="s">
        <v>81</v>
      </c>
      <c r="F18" s="10">
        <v>1</v>
      </c>
      <c r="G18" s="10" t="s">
        <v>75</v>
      </c>
      <c r="H18" s="10">
        <v>3</v>
      </c>
      <c r="I18" s="10">
        <v>1.7</v>
      </c>
      <c r="J18" s="10">
        <v>82</v>
      </c>
      <c r="K18" s="11">
        <v>28.373702422145332</v>
      </c>
      <c r="L18" s="10" t="s">
        <v>62</v>
      </c>
      <c r="M18" s="10">
        <v>1</v>
      </c>
      <c r="N18" s="10" t="s">
        <v>63</v>
      </c>
      <c r="O18" s="10">
        <v>2</v>
      </c>
      <c r="P18" s="10">
        <v>2</v>
      </c>
      <c r="Q18" s="10" t="s">
        <v>76</v>
      </c>
      <c r="R18" s="10">
        <v>9</v>
      </c>
      <c r="S18" s="10">
        <v>2</v>
      </c>
      <c r="T18" s="10" t="s">
        <v>65</v>
      </c>
      <c r="U18" s="10">
        <v>2</v>
      </c>
      <c r="V18" s="10" t="s">
        <v>63</v>
      </c>
      <c r="W18" s="10">
        <v>2</v>
      </c>
      <c r="X18" s="14" t="s">
        <v>327</v>
      </c>
      <c r="Y18" s="14" t="s">
        <v>326</v>
      </c>
      <c r="Z18" s="14" t="s">
        <v>187</v>
      </c>
      <c r="AA18" s="15">
        <v>76</v>
      </c>
      <c r="AB18" s="15">
        <v>130</v>
      </c>
      <c r="AC18" s="10">
        <v>72</v>
      </c>
      <c r="AD18" s="10">
        <v>98</v>
      </c>
      <c r="AE18" s="10">
        <v>21</v>
      </c>
      <c r="AF18" s="10" t="s">
        <v>119</v>
      </c>
      <c r="AG18" s="19">
        <v>1</v>
      </c>
      <c r="AH18" s="20">
        <v>15.4</v>
      </c>
      <c r="AI18" s="10">
        <v>7910</v>
      </c>
      <c r="AJ18" s="10">
        <v>281000</v>
      </c>
      <c r="AL18" s="10">
        <v>34</v>
      </c>
      <c r="AM18" s="10">
        <v>0.8</v>
      </c>
      <c r="AN18" s="10">
        <v>7.45</v>
      </c>
      <c r="AO18" s="10">
        <v>41</v>
      </c>
      <c r="AP18" s="10">
        <v>36.200000000000003</v>
      </c>
      <c r="AQ18" s="20">
        <v>25.2</v>
      </c>
      <c r="AR18" s="20">
        <v>1.3</v>
      </c>
      <c r="AS18" s="10">
        <v>93</v>
      </c>
      <c r="AT18" s="10">
        <v>186</v>
      </c>
      <c r="AU18" s="10">
        <v>2136</v>
      </c>
      <c r="AV18" s="10">
        <v>51</v>
      </c>
      <c r="AW18" s="10">
        <v>0.6</v>
      </c>
      <c r="AX18" s="20">
        <v>11.6</v>
      </c>
      <c r="AY18" s="10">
        <v>144</v>
      </c>
      <c r="AZ18" s="10">
        <v>4</v>
      </c>
      <c r="BA18" s="10">
        <v>108</v>
      </c>
      <c r="BB18" s="10">
        <v>0</v>
      </c>
      <c r="BC18" s="10">
        <v>4825</v>
      </c>
      <c r="BD18" s="10">
        <v>475</v>
      </c>
      <c r="BE18" s="20">
        <v>1.7</v>
      </c>
      <c r="BF18" s="10">
        <v>4910000</v>
      </c>
      <c r="BG18" s="10"/>
      <c r="BJ18" s="10"/>
      <c r="BK18" s="10"/>
    </row>
    <row r="19" spans="1:63" s="17" customFormat="1" x14ac:dyDescent="0.25">
      <c r="A19" s="9">
        <v>37</v>
      </c>
      <c r="B19" s="10">
        <v>77</v>
      </c>
      <c r="C19" s="10" t="s">
        <v>86</v>
      </c>
      <c r="D19" s="10">
        <v>2</v>
      </c>
      <c r="E19" s="10" t="s">
        <v>81</v>
      </c>
      <c r="F19" s="10">
        <v>1</v>
      </c>
      <c r="G19" s="10" t="s">
        <v>61</v>
      </c>
      <c r="H19" s="10">
        <v>4</v>
      </c>
      <c r="I19" s="10">
        <v>1.68</v>
      </c>
      <c r="J19" s="10">
        <v>75</v>
      </c>
      <c r="K19" s="11">
        <v>26.573129251700685</v>
      </c>
      <c r="L19" s="10" t="s">
        <v>62</v>
      </c>
      <c r="M19" s="10">
        <v>1</v>
      </c>
      <c r="N19" s="10" t="s">
        <v>71</v>
      </c>
      <c r="O19" s="10">
        <v>1</v>
      </c>
      <c r="Q19" s="10" t="s">
        <v>64</v>
      </c>
      <c r="R19" s="10">
        <v>12</v>
      </c>
      <c r="S19" s="10">
        <v>2</v>
      </c>
      <c r="T19" s="10" t="s">
        <v>65</v>
      </c>
      <c r="U19" s="10">
        <v>2</v>
      </c>
      <c r="V19" s="10" t="s">
        <v>63</v>
      </c>
      <c r="W19" s="10">
        <v>2</v>
      </c>
      <c r="X19" s="14" t="s">
        <v>328</v>
      </c>
      <c r="Y19" s="14" t="s">
        <v>143</v>
      </c>
      <c r="Z19" s="14" t="s">
        <v>144</v>
      </c>
      <c r="AA19" s="15">
        <v>100</v>
      </c>
      <c r="AB19" s="15">
        <v>102</v>
      </c>
      <c r="AC19" s="10">
        <v>67</v>
      </c>
      <c r="AD19" s="10">
        <v>87</v>
      </c>
      <c r="AE19" s="10">
        <v>30</v>
      </c>
      <c r="AF19" s="10" t="s">
        <v>80</v>
      </c>
      <c r="AG19" s="19">
        <v>4</v>
      </c>
      <c r="AH19" s="20">
        <v>11.2</v>
      </c>
      <c r="AI19" s="9">
        <v>24590</v>
      </c>
      <c r="AJ19" s="9">
        <v>615000</v>
      </c>
      <c r="AK19" s="10">
        <v>230</v>
      </c>
      <c r="AL19" s="10">
        <v>136</v>
      </c>
      <c r="AM19" s="20">
        <v>2.5</v>
      </c>
      <c r="AN19" s="10">
        <v>7.38</v>
      </c>
      <c r="AO19" s="10">
        <v>60.7</v>
      </c>
      <c r="AP19" s="10">
        <v>50.1</v>
      </c>
      <c r="AQ19" s="20">
        <v>29.3</v>
      </c>
      <c r="AR19" s="10">
        <v>0.2</v>
      </c>
      <c r="AS19" s="10">
        <v>230</v>
      </c>
      <c r="AT19" s="10">
        <v>270</v>
      </c>
      <c r="AU19" s="9">
        <v>1967</v>
      </c>
      <c r="AV19" s="10">
        <v>100</v>
      </c>
      <c r="AW19" s="10">
        <v>37.4</v>
      </c>
      <c r="AX19" s="20">
        <v>12.1</v>
      </c>
      <c r="AY19" s="10">
        <v>136</v>
      </c>
      <c r="AZ19" s="20">
        <v>4.4000000000000004</v>
      </c>
      <c r="BA19" s="10">
        <v>103</v>
      </c>
      <c r="BB19" s="10">
        <v>0.4</v>
      </c>
      <c r="BC19" s="9">
        <v>21885</v>
      </c>
      <c r="BD19" s="10">
        <v>246</v>
      </c>
      <c r="BE19" s="20">
        <v>1.2</v>
      </c>
      <c r="BF19" s="9">
        <v>4180000</v>
      </c>
      <c r="BG19" s="10">
        <v>13</v>
      </c>
      <c r="BJ19" s="10"/>
      <c r="BK19" s="10"/>
    </row>
    <row r="20" spans="1:63" s="17" customFormat="1" x14ac:dyDescent="0.25">
      <c r="A20" s="9">
        <v>33</v>
      </c>
      <c r="B20" s="10">
        <v>35</v>
      </c>
      <c r="C20" s="10" t="s">
        <v>86</v>
      </c>
      <c r="D20" s="10">
        <v>2</v>
      </c>
      <c r="E20" s="10" t="s">
        <v>81</v>
      </c>
      <c r="F20" s="10">
        <v>1</v>
      </c>
      <c r="G20" s="10" t="s">
        <v>92</v>
      </c>
      <c r="H20" s="10">
        <v>2</v>
      </c>
      <c r="I20" s="10">
        <v>1.6</v>
      </c>
      <c r="J20" s="10">
        <v>52</v>
      </c>
      <c r="K20" s="11">
        <v>20.312499999999996</v>
      </c>
      <c r="L20" s="10" t="s">
        <v>62</v>
      </c>
      <c r="M20" s="10">
        <v>1</v>
      </c>
      <c r="N20" s="10" t="s">
        <v>63</v>
      </c>
      <c r="O20" s="10">
        <v>2</v>
      </c>
      <c r="P20" s="10">
        <v>3</v>
      </c>
      <c r="Q20" s="10" t="s">
        <v>76</v>
      </c>
      <c r="R20" s="10">
        <v>6</v>
      </c>
      <c r="S20" s="10">
        <v>2</v>
      </c>
      <c r="T20" s="10" t="s">
        <v>71</v>
      </c>
      <c r="U20" s="10">
        <v>3</v>
      </c>
      <c r="V20" s="10" t="s">
        <v>63</v>
      </c>
      <c r="W20" s="10">
        <v>2</v>
      </c>
      <c r="X20" s="14" t="s">
        <v>329</v>
      </c>
      <c r="Y20" s="14" t="s">
        <v>330</v>
      </c>
      <c r="Z20" s="14" t="s">
        <v>90</v>
      </c>
      <c r="AA20" s="15">
        <v>98</v>
      </c>
      <c r="AB20" s="15">
        <v>110</v>
      </c>
      <c r="AC20" s="10">
        <v>80</v>
      </c>
      <c r="AD20" s="10">
        <v>98</v>
      </c>
      <c r="AE20" s="10">
        <v>19</v>
      </c>
      <c r="AF20" s="10" t="s">
        <v>69</v>
      </c>
      <c r="AG20" s="19">
        <v>0</v>
      </c>
      <c r="AH20" s="20">
        <v>12.5</v>
      </c>
      <c r="AI20" s="9">
        <v>7540</v>
      </c>
      <c r="AJ20" s="9">
        <v>236000</v>
      </c>
      <c r="AK20" s="10">
        <v>89</v>
      </c>
      <c r="AL20" s="10">
        <v>49</v>
      </c>
      <c r="AM20" s="10">
        <v>0.6</v>
      </c>
      <c r="AN20" s="10">
        <v>7.43</v>
      </c>
      <c r="AO20" s="10">
        <v>91.2</v>
      </c>
      <c r="AP20" s="20">
        <v>30.6</v>
      </c>
      <c r="AQ20" s="20">
        <v>20.3</v>
      </c>
      <c r="AR20" s="10">
        <v>-4</v>
      </c>
      <c r="AS20" s="10">
        <v>89</v>
      </c>
      <c r="AT20" s="10">
        <v>203</v>
      </c>
      <c r="AU20" s="10">
        <v>679</v>
      </c>
      <c r="AV20" s="10">
        <v>30</v>
      </c>
      <c r="AW20" s="10">
        <v>0.66</v>
      </c>
      <c r="AX20" s="20">
        <v>11.4</v>
      </c>
      <c r="AY20" s="10">
        <v>140</v>
      </c>
      <c r="AZ20" s="20">
        <v>3.8</v>
      </c>
      <c r="BA20" s="10">
        <v>113</v>
      </c>
      <c r="BB20" s="10">
        <v>0</v>
      </c>
      <c r="BC20" s="9">
        <v>6560</v>
      </c>
      <c r="BD20" s="10">
        <v>151</v>
      </c>
      <c r="BE20" s="20">
        <v>1.2</v>
      </c>
      <c r="BF20" s="9">
        <v>4190000</v>
      </c>
      <c r="BG20" s="10"/>
      <c r="BJ20" s="10"/>
      <c r="BK20" s="10"/>
    </row>
    <row r="21" spans="1:63" s="17" customFormat="1" x14ac:dyDescent="0.25">
      <c r="A21" s="9">
        <v>36</v>
      </c>
      <c r="B21" s="10">
        <v>46</v>
      </c>
      <c r="C21" s="10" t="s">
        <v>86</v>
      </c>
      <c r="D21" s="10">
        <v>2</v>
      </c>
      <c r="E21" s="10" t="s">
        <v>60</v>
      </c>
      <c r="F21" s="10">
        <v>2</v>
      </c>
      <c r="G21" s="10" t="s">
        <v>70</v>
      </c>
      <c r="H21" s="10">
        <v>1</v>
      </c>
      <c r="I21" s="10">
        <v>1.7</v>
      </c>
      <c r="J21" s="10">
        <v>120</v>
      </c>
      <c r="K21" s="11">
        <v>41.522491349480973</v>
      </c>
      <c r="L21" s="10" t="s">
        <v>62</v>
      </c>
      <c r="M21" s="10">
        <v>1</v>
      </c>
      <c r="N21" s="10" t="s">
        <v>71</v>
      </c>
      <c r="O21" s="10">
        <v>1</v>
      </c>
      <c r="Q21" s="10" t="s">
        <v>64</v>
      </c>
      <c r="R21" s="10">
        <v>12</v>
      </c>
      <c r="S21" s="10">
        <v>2</v>
      </c>
      <c r="T21" s="10" t="s">
        <v>77</v>
      </c>
      <c r="U21" s="10">
        <v>1</v>
      </c>
      <c r="V21" s="10" t="s">
        <v>63</v>
      </c>
      <c r="W21" s="10">
        <v>2</v>
      </c>
      <c r="X21" s="14" t="s">
        <v>331</v>
      </c>
      <c r="Y21" s="14" t="s">
        <v>332</v>
      </c>
      <c r="Z21" s="14" t="s">
        <v>333</v>
      </c>
      <c r="AA21" s="15">
        <v>97</v>
      </c>
      <c r="AB21" s="15">
        <v>151</v>
      </c>
      <c r="AC21" s="10">
        <v>99</v>
      </c>
      <c r="AD21" s="10">
        <v>96</v>
      </c>
      <c r="AE21" s="10">
        <v>28</v>
      </c>
      <c r="AF21" s="10" t="s">
        <v>119</v>
      </c>
      <c r="AG21" s="19">
        <v>1</v>
      </c>
      <c r="AH21" s="20">
        <v>14.6</v>
      </c>
      <c r="AI21" s="9">
        <v>4800</v>
      </c>
      <c r="AJ21" s="9">
        <v>319000</v>
      </c>
      <c r="AK21" s="10">
        <v>291</v>
      </c>
      <c r="AL21" s="10">
        <v>19</v>
      </c>
      <c r="AM21" s="10">
        <v>0.6</v>
      </c>
      <c r="AN21" s="10">
        <v>7.43</v>
      </c>
      <c r="AO21" s="10">
        <v>82</v>
      </c>
      <c r="AP21" s="10">
        <v>40.799999999999997</v>
      </c>
      <c r="AQ21" s="20">
        <v>27.3</v>
      </c>
      <c r="AR21" s="10">
        <v>3</v>
      </c>
      <c r="AS21" s="10">
        <v>291</v>
      </c>
      <c r="AT21" s="10">
        <v>458</v>
      </c>
      <c r="AU21" s="10">
        <v>768</v>
      </c>
      <c r="AV21" s="10">
        <v>51</v>
      </c>
      <c r="AW21" s="10">
        <v>12.91</v>
      </c>
      <c r="AX21" s="20">
        <v>10.5</v>
      </c>
      <c r="AY21" s="10">
        <v>139</v>
      </c>
      <c r="AZ21" s="20">
        <v>4.4000000000000004</v>
      </c>
      <c r="BA21" s="10">
        <v>104</v>
      </c>
      <c r="BB21" s="10">
        <v>0</v>
      </c>
      <c r="BC21" s="9">
        <v>3888</v>
      </c>
      <c r="BD21" s="10">
        <v>48</v>
      </c>
      <c r="BE21" s="20">
        <v>1.6</v>
      </c>
      <c r="BF21" s="9">
        <v>5150000</v>
      </c>
      <c r="BG21" s="10"/>
      <c r="BJ21" s="10"/>
      <c r="BK21" s="10"/>
    </row>
    <row r="22" spans="1:63" s="17" customFormat="1" x14ac:dyDescent="0.25">
      <c r="A22" s="9">
        <v>35</v>
      </c>
      <c r="B22" s="10">
        <v>71</v>
      </c>
      <c r="C22" s="10" t="s">
        <v>86</v>
      </c>
      <c r="D22" s="10">
        <v>2</v>
      </c>
      <c r="E22" s="10" t="s">
        <v>60</v>
      </c>
      <c r="F22" s="10">
        <v>2</v>
      </c>
      <c r="G22" s="10" t="s">
        <v>70</v>
      </c>
      <c r="H22" s="10">
        <v>1</v>
      </c>
      <c r="I22" s="10">
        <v>1.55</v>
      </c>
      <c r="J22" s="10">
        <v>70</v>
      </c>
      <c r="K22" s="11">
        <v>29.136316337148799</v>
      </c>
      <c r="L22" s="10" t="s">
        <v>62</v>
      </c>
      <c r="M22" s="10">
        <v>1</v>
      </c>
      <c r="P22" s="10">
        <v>3</v>
      </c>
      <c r="Q22" s="10" t="s">
        <v>76</v>
      </c>
      <c r="R22" s="10">
        <v>17</v>
      </c>
      <c r="S22" s="10">
        <v>2</v>
      </c>
      <c r="T22" s="10" t="s">
        <v>77</v>
      </c>
      <c r="U22" s="10">
        <v>1</v>
      </c>
      <c r="V22" s="10" t="s">
        <v>63</v>
      </c>
      <c r="W22" s="10">
        <v>2</v>
      </c>
      <c r="X22" s="14" t="s">
        <v>334</v>
      </c>
      <c r="Y22" s="14" t="s">
        <v>335</v>
      </c>
      <c r="Z22" s="14" t="s">
        <v>336</v>
      </c>
      <c r="AA22" s="15">
        <v>70</v>
      </c>
      <c r="AB22" s="15">
        <v>130</v>
      </c>
      <c r="AC22" s="10">
        <v>80</v>
      </c>
      <c r="AD22" s="10">
        <v>95</v>
      </c>
      <c r="AE22" s="10">
        <v>20</v>
      </c>
      <c r="AF22" s="10" t="s">
        <v>119</v>
      </c>
      <c r="AG22" s="19">
        <v>1</v>
      </c>
      <c r="AH22" s="20">
        <v>7.7</v>
      </c>
      <c r="AI22" s="10">
        <v>4500</v>
      </c>
      <c r="AJ22" s="10">
        <v>186000</v>
      </c>
      <c r="AL22" s="10">
        <v>59</v>
      </c>
      <c r="AM22" s="10">
        <v>0.9</v>
      </c>
      <c r="AN22" s="10">
        <v>7.4</v>
      </c>
      <c r="AO22" s="10">
        <v>112</v>
      </c>
      <c r="AP22" s="10">
        <v>33.5</v>
      </c>
      <c r="AQ22" s="20">
        <v>20.8</v>
      </c>
      <c r="AR22" s="10">
        <v>-4</v>
      </c>
      <c r="AS22" s="10">
        <v>347</v>
      </c>
      <c r="AT22" s="10">
        <v>164</v>
      </c>
      <c r="AU22" s="10">
        <v>1260</v>
      </c>
      <c r="AV22" s="10">
        <v>18</v>
      </c>
      <c r="AW22" s="10">
        <v>11.55</v>
      </c>
      <c r="AX22" s="20">
        <v>12.5</v>
      </c>
      <c r="AY22" s="10">
        <v>140</v>
      </c>
      <c r="AZ22" s="20">
        <v>4.5999999999999996</v>
      </c>
      <c r="BA22" s="10">
        <v>112</v>
      </c>
      <c r="BB22" s="10">
        <v>0</v>
      </c>
      <c r="BC22" s="10">
        <v>2925</v>
      </c>
      <c r="BD22" s="10">
        <v>135</v>
      </c>
      <c r="BE22" s="20">
        <v>1.7</v>
      </c>
      <c r="BF22" s="10">
        <v>3410000</v>
      </c>
      <c r="BG22" s="10">
        <v>0.2</v>
      </c>
      <c r="BK22" s="10"/>
    </row>
    <row r="23" spans="1:63" s="17" customFormat="1" x14ac:dyDescent="0.25">
      <c r="A23" s="9">
        <v>40</v>
      </c>
      <c r="B23" s="10">
        <v>52</v>
      </c>
      <c r="C23" s="10" t="s">
        <v>59</v>
      </c>
      <c r="D23" s="10">
        <v>1</v>
      </c>
      <c r="E23" s="10" t="s">
        <v>81</v>
      </c>
      <c r="F23" s="10">
        <v>1</v>
      </c>
      <c r="G23" s="10" t="s">
        <v>92</v>
      </c>
      <c r="H23" s="10">
        <v>2</v>
      </c>
      <c r="I23" s="10">
        <v>1.78</v>
      </c>
      <c r="J23" s="10">
        <v>75</v>
      </c>
      <c r="K23" s="11">
        <v>23.671253629592222</v>
      </c>
      <c r="L23" s="10" t="s">
        <v>62</v>
      </c>
      <c r="M23" s="10">
        <v>1</v>
      </c>
      <c r="N23" s="10" t="s">
        <v>71</v>
      </c>
      <c r="O23" s="10">
        <v>1</v>
      </c>
      <c r="Q23" s="10" t="s">
        <v>64</v>
      </c>
      <c r="R23" s="10">
        <v>9</v>
      </c>
      <c r="S23" s="10">
        <v>2</v>
      </c>
      <c r="T23" s="10" t="s">
        <v>77</v>
      </c>
      <c r="U23" s="10">
        <v>1</v>
      </c>
      <c r="V23" s="10" t="s">
        <v>63</v>
      </c>
      <c r="W23" s="10">
        <v>2</v>
      </c>
      <c r="X23" s="18"/>
      <c r="Y23" s="18"/>
      <c r="Z23" s="14" t="s">
        <v>122</v>
      </c>
      <c r="AA23" s="15">
        <v>95</v>
      </c>
      <c r="AB23" s="15">
        <v>140</v>
      </c>
      <c r="AC23" s="10">
        <v>90</v>
      </c>
      <c r="AD23" s="10">
        <v>81</v>
      </c>
      <c r="AE23" s="10">
        <v>26</v>
      </c>
      <c r="AF23" s="10" t="s">
        <v>80</v>
      </c>
      <c r="AG23" s="19">
        <v>4</v>
      </c>
      <c r="AH23" s="20">
        <v>14.3</v>
      </c>
      <c r="AI23" s="10">
        <v>6900</v>
      </c>
      <c r="AJ23" s="10">
        <v>267000</v>
      </c>
      <c r="AL23" s="10">
        <v>34</v>
      </c>
      <c r="AM23" s="10">
        <v>0.7</v>
      </c>
      <c r="AN23" s="10">
        <v>7.47</v>
      </c>
      <c r="AO23" s="10">
        <v>60.4</v>
      </c>
      <c r="AP23" s="10">
        <v>38</v>
      </c>
      <c r="AQ23" s="20">
        <v>27.9</v>
      </c>
      <c r="AR23" s="20">
        <v>4.3</v>
      </c>
      <c r="AS23" s="10">
        <v>108</v>
      </c>
      <c r="AT23" s="10">
        <v>487</v>
      </c>
      <c r="AU23" s="10">
        <v>5658</v>
      </c>
      <c r="AV23" s="10">
        <v>59</v>
      </c>
      <c r="AW23" s="10">
        <v>23.91</v>
      </c>
      <c r="AX23" s="10">
        <v>12</v>
      </c>
      <c r="AY23" s="10">
        <v>140</v>
      </c>
      <c r="AZ23" s="10">
        <v>4</v>
      </c>
      <c r="BA23" s="10">
        <v>103</v>
      </c>
      <c r="BB23" s="10">
        <v>0</v>
      </c>
      <c r="BC23" s="10">
        <v>6141</v>
      </c>
      <c r="BD23" s="10">
        <v>69</v>
      </c>
      <c r="BE23" s="10">
        <v>1</v>
      </c>
      <c r="BF23" s="10">
        <v>4820000</v>
      </c>
      <c r="BG23" s="10">
        <v>1.1399999999999999</v>
      </c>
      <c r="BJ23" s="10"/>
      <c r="BK23" s="10"/>
    </row>
    <row r="24" spans="1:63" s="17" customFormat="1" x14ac:dyDescent="0.25">
      <c r="A24" s="9">
        <v>39</v>
      </c>
      <c r="B24" s="10">
        <v>57</v>
      </c>
      <c r="C24" s="10" t="s">
        <v>86</v>
      </c>
      <c r="D24" s="10">
        <v>2</v>
      </c>
      <c r="E24" s="10" t="s">
        <v>81</v>
      </c>
      <c r="F24" s="10">
        <v>1</v>
      </c>
      <c r="G24" s="10" t="s">
        <v>75</v>
      </c>
      <c r="H24" s="10">
        <v>3</v>
      </c>
      <c r="I24" s="10">
        <v>1.45</v>
      </c>
      <c r="J24" s="10">
        <v>55</v>
      </c>
      <c r="K24" s="11">
        <v>26.159334126040427</v>
      </c>
      <c r="L24" s="10" t="s">
        <v>62</v>
      </c>
      <c r="M24" s="10">
        <v>1</v>
      </c>
      <c r="N24" s="10" t="s">
        <v>71</v>
      </c>
      <c r="O24" s="10">
        <v>1</v>
      </c>
      <c r="P24" s="10">
        <v>6</v>
      </c>
      <c r="Q24" s="10" t="s">
        <v>76</v>
      </c>
      <c r="R24" s="10">
        <v>13</v>
      </c>
      <c r="S24" s="10">
        <v>2</v>
      </c>
      <c r="T24" s="10" t="s">
        <v>65</v>
      </c>
      <c r="U24" s="10">
        <v>2</v>
      </c>
      <c r="V24" s="10" t="s">
        <v>63</v>
      </c>
      <c r="W24" s="10">
        <v>2</v>
      </c>
      <c r="X24" s="14" t="s">
        <v>337</v>
      </c>
      <c r="Y24" s="14" t="s">
        <v>124</v>
      </c>
      <c r="Z24" s="14" t="s">
        <v>95</v>
      </c>
      <c r="AA24" s="15">
        <v>100</v>
      </c>
      <c r="AB24" s="21">
        <v>160</v>
      </c>
      <c r="AC24" s="9">
        <v>100</v>
      </c>
      <c r="AD24" s="10">
        <v>85</v>
      </c>
      <c r="AE24" s="10">
        <v>24</v>
      </c>
      <c r="AG24" s="24"/>
      <c r="AH24" s="20">
        <v>14.4</v>
      </c>
      <c r="AI24" s="9">
        <v>6980</v>
      </c>
      <c r="AJ24" s="9">
        <v>290000</v>
      </c>
      <c r="AK24" s="10">
        <v>340</v>
      </c>
      <c r="AL24" s="10">
        <v>27</v>
      </c>
      <c r="AM24" s="10">
        <v>0.6</v>
      </c>
      <c r="AN24" s="10">
        <v>7.46</v>
      </c>
      <c r="AO24" s="10">
        <v>59</v>
      </c>
      <c r="AP24" s="10">
        <v>29</v>
      </c>
      <c r="AQ24" s="20">
        <v>20.9</v>
      </c>
      <c r="AR24" s="10">
        <v>-2.9</v>
      </c>
      <c r="AS24" s="10">
        <v>340</v>
      </c>
      <c r="AT24" s="10">
        <v>408</v>
      </c>
      <c r="AU24" s="10">
        <v>768</v>
      </c>
      <c r="AV24" s="10">
        <v>20</v>
      </c>
      <c r="AW24" s="10">
        <v>23.42</v>
      </c>
      <c r="AX24" s="20">
        <v>12.4</v>
      </c>
      <c r="AY24" s="10">
        <v>138</v>
      </c>
      <c r="AZ24" s="20">
        <v>4.4000000000000004</v>
      </c>
      <c r="BA24" s="10">
        <v>104</v>
      </c>
      <c r="BB24" s="10">
        <v>0</v>
      </c>
      <c r="BC24" s="9">
        <v>6003</v>
      </c>
      <c r="BD24" s="10">
        <v>70</v>
      </c>
      <c r="BE24" s="20">
        <v>1.1000000000000001</v>
      </c>
      <c r="BF24" s="9">
        <v>4790000</v>
      </c>
      <c r="BG24" s="10">
        <v>0.45</v>
      </c>
      <c r="BJ24" s="10"/>
      <c r="BK24" s="10"/>
    </row>
    <row r="25" spans="1:63" s="17" customFormat="1" x14ac:dyDescent="0.25">
      <c r="A25" s="9">
        <v>45</v>
      </c>
      <c r="B25" s="10">
        <v>81</v>
      </c>
      <c r="C25" s="10" t="s">
        <v>59</v>
      </c>
      <c r="D25" s="10">
        <v>1</v>
      </c>
      <c r="E25" s="10" t="s">
        <v>81</v>
      </c>
      <c r="F25" s="10">
        <v>1</v>
      </c>
      <c r="G25" s="10" t="s">
        <v>92</v>
      </c>
      <c r="H25" s="10">
        <v>2</v>
      </c>
      <c r="I25" s="10">
        <v>1.82</v>
      </c>
      <c r="J25" s="10">
        <v>97</v>
      </c>
      <c r="K25" s="11">
        <v>29.283902910276534</v>
      </c>
      <c r="L25" s="10" t="s">
        <v>62</v>
      </c>
      <c r="M25" s="10">
        <v>1</v>
      </c>
      <c r="N25" s="10" t="s">
        <v>63</v>
      </c>
      <c r="O25" s="10">
        <v>2</v>
      </c>
      <c r="P25" s="10">
        <v>1</v>
      </c>
      <c r="Q25" s="10" t="s">
        <v>76</v>
      </c>
      <c r="R25" s="10">
        <v>2</v>
      </c>
      <c r="S25" s="10">
        <v>2</v>
      </c>
      <c r="T25" s="10" t="s">
        <v>77</v>
      </c>
      <c r="U25" s="10">
        <v>1</v>
      </c>
      <c r="V25" s="10" t="s">
        <v>63</v>
      </c>
      <c r="W25" s="10">
        <v>2</v>
      </c>
      <c r="X25" s="14" t="s">
        <v>338</v>
      </c>
      <c r="Y25" s="14" t="s">
        <v>339</v>
      </c>
      <c r="Z25" s="14" t="s">
        <v>340</v>
      </c>
      <c r="AA25" s="15">
        <v>148</v>
      </c>
      <c r="AB25" s="15">
        <v>114</v>
      </c>
      <c r="AC25" s="10">
        <v>84</v>
      </c>
      <c r="AD25" s="10">
        <v>91</v>
      </c>
      <c r="AE25" s="10">
        <v>20</v>
      </c>
      <c r="AF25" s="10" t="s">
        <v>80</v>
      </c>
      <c r="AG25" s="19">
        <v>4</v>
      </c>
      <c r="AH25" s="27">
        <v>2.87</v>
      </c>
      <c r="AI25" s="10">
        <v>11300</v>
      </c>
      <c r="AJ25" s="9">
        <v>390000</v>
      </c>
      <c r="AK25" s="10">
        <v>188</v>
      </c>
      <c r="AL25" s="10">
        <v>100</v>
      </c>
      <c r="AM25" s="10">
        <v>2</v>
      </c>
      <c r="AN25" s="10">
        <v>7.45</v>
      </c>
      <c r="AO25" s="10">
        <v>62.2</v>
      </c>
      <c r="AP25" s="20">
        <v>25.7</v>
      </c>
      <c r="AQ25" s="10">
        <v>18</v>
      </c>
      <c r="AR25" s="10">
        <v>-5.9</v>
      </c>
      <c r="AS25" s="10">
        <v>188</v>
      </c>
      <c r="AT25" s="10">
        <v>332</v>
      </c>
      <c r="AU25" s="10">
        <v>121</v>
      </c>
      <c r="AV25" s="10">
        <v>86</v>
      </c>
      <c r="AW25" s="10">
        <v>33.630000000000003</v>
      </c>
      <c r="AX25" s="20">
        <v>16.899999999999999</v>
      </c>
      <c r="AY25" s="10">
        <v>142</v>
      </c>
      <c r="AZ25" s="20">
        <v>3.7</v>
      </c>
      <c r="BA25" s="10">
        <v>118</v>
      </c>
      <c r="BB25" s="10">
        <v>0</v>
      </c>
      <c r="BC25" s="10">
        <v>769</v>
      </c>
      <c r="BD25" s="10">
        <v>76</v>
      </c>
      <c r="BE25" s="20">
        <v>1.3</v>
      </c>
      <c r="BF25" s="26" t="s">
        <v>341</v>
      </c>
      <c r="BG25" s="20">
        <v>2.04</v>
      </c>
      <c r="BJ25" s="10"/>
      <c r="BK25" s="10"/>
    </row>
    <row r="26" spans="1:63" s="17" customFormat="1" x14ac:dyDescent="0.25">
      <c r="A26" s="9">
        <v>47</v>
      </c>
      <c r="B26" s="10">
        <v>47</v>
      </c>
      <c r="C26" s="10" t="s">
        <v>59</v>
      </c>
      <c r="D26" s="10">
        <v>1</v>
      </c>
      <c r="E26" s="10" t="s">
        <v>60</v>
      </c>
      <c r="F26" s="10">
        <v>2</v>
      </c>
      <c r="G26" s="10" t="s">
        <v>92</v>
      </c>
      <c r="H26" s="10">
        <v>2</v>
      </c>
      <c r="I26" s="10">
        <v>1.78</v>
      </c>
      <c r="J26" s="10">
        <v>83</v>
      </c>
      <c r="K26" s="11">
        <v>26.196187350082059</v>
      </c>
      <c r="L26" s="10" t="s">
        <v>62</v>
      </c>
      <c r="M26" s="10">
        <v>1</v>
      </c>
      <c r="N26" s="10" t="s">
        <v>71</v>
      </c>
      <c r="O26" s="10">
        <v>1</v>
      </c>
      <c r="Q26" s="10" t="s">
        <v>64</v>
      </c>
      <c r="R26" s="10">
        <v>6</v>
      </c>
      <c r="S26" s="10">
        <v>2</v>
      </c>
      <c r="T26" s="10" t="s">
        <v>77</v>
      </c>
      <c r="U26" s="10">
        <v>1</v>
      </c>
      <c r="V26" s="10" t="s">
        <v>71</v>
      </c>
      <c r="W26" s="10">
        <v>1</v>
      </c>
      <c r="X26" s="14" t="s">
        <v>342</v>
      </c>
      <c r="Y26" s="18"/>
      <c r="Z26" s="14" t="s">
        <v>343</v>
      </c>
      <c r="AA26" s="15">
        <v>67</v>
      </c>
      <c r="AB26" s="15">
        <v>137</v>
      </c>
      <c r="AC26" s="10">
        <v>88</v>
      </c>
      <c r="AD26" s="10">
        <v>87</v>
      </c>
      <c r="AE26" s="10">
        <v>30</v>
      </c>
      <c r="AF26" s="10" t="s">
        <v>85</v>
      </c>
      <c r="AG26" s="19">
        <v>3</v>
      </c>
      <c r="AH26" s="20">
        <v>15.4</v>
      </c>
      <c r="AI26" s="10">
        <v>4610</v>
      </c>
      <c r="AJ26" s="10">
        <v>259000</v>
      </c>
      <c r="AL26" s="10">
        <v>38</v>
      </c>
      <c r="AM26" s="10">
        <v>0.9</v>
      </c>
      <c r="AN26" s="10">
        <v>7.45</v>
      </c>
      <c r="AO26" s="10">
        <v>65.5</v>
      </c>
      <c r="AP26" s="10">
        <v>37.299999999999997</v>
      </c>
      <c r="AQ26" s="20">
        <v>25.9</v>
      </c>
      <c r="AR26" s="20">
        <v>1.9</v>
      </c>
      <c r="AS26" s="10">
        <v>104</v>
      </c>
      <c r="AT26" s="10">
        <v>386</v>
      </c>
      <c r="AU26" s="10">
        <v>1153</v>
      </c>
      <c r="AV26" s="10">
        <v>399</v>
      </c>
      <c r="AW26" s="10">
        <v>10.78</v>
      </c>
      <c r="AX26" s="20">
        <v>12.2</v>
      </c>
      <c r="AY26" s="10">
        <v>137</v>
      </c>
      <c r="AZ26" s="10">
        <v>4</v>
      </c>
      <c r="BA26" s="10">
        <v>99</v>
      </c>
      <c r="BB26" s="10">
        <v>0</v>
      </c>
      <c r="BC26" s="10">
        <v>2904</v>
      </c>
      <c r="BD26" s="10">
        <v>46</v>
      </c>
      <c r="BE26" s="10">
        <v>0.7</v>
      </c>
      <c r="BF26" s="10">
        <v>5120000</v>
      </c>
      <c r="BG26" s="10">
        <v>0.49</v>
      </c>
      <c r="BJ26" s="10"/>
      <c r="BK26" s="20"/>
    </row>
    <row r="27" spans="1:63" s="17" customFormat="1" x14ac:dyDescent="0.25">
      <c r="A27" s="37">
        <v>50</v>
      </c>
      <c r="B27" s="10">
        <v>92</v>
      </c>
      <c r="C27" s="10" t="s">
        <v>59</v>
      </c>
      <c r="D27" s="10">
        <v>1</v>
      </c>
      <c r="E27" s="10" t="s">
        <v>60</v>
      </c>
      <c r="F27" s="10">
        <v>2</v>
      </c>
      <c r="G27" s="10" t="s">
        <v>92</v>
      </c>
      <c r="H27" s="10">
        <v>2</v>
      </c>
      <c r="I27" s="10">
        <v>1.78</v>
      </c>
      <c r="J27" s="10">
        <v>68</v>
      </c>
      <c r="K27" s="11">
        <v>21.461936624163616</v>
      </c>
      <c r="L27" s="10" t="s">
        <v>62</v>
      </c>
      <c r="M27" s="10">
        <v>1</v>
      </c>
      <c r="N27" s="10" t="s">
        <v>63</v>
      </c>
      <c r="O27" s="10">
        <v>2</v>
      </c>
      <c r="P27" s="10">
        <v>1</v>
      </c>
      <c r="Q27" s="10" t="s">
        <v>76</v>
      </c>
      <c r="R27" s="10">
        <v>4</v>
      </c>
      <c r="S27" s="10">
        <v>2</v>
      </c>
      <c r="T27" s="10" t="s">
        <v>65</v>
      </c>
      <c r="U27" s="10">
        <v>2</v>
      </c>
      <c r="V27" s="10" t="s">
        <v>63</v>
      </c>
      <c r="W27" s="10">
        <v>2</v>
      </c>
      <c r="X27" s="14" t="s">
        <v>344</v>
      </c>
      <c r="Y27" s="14" t="s">
        <v>345</v>
      </c>
      <c r="Z27" s="14" t="s">
        <v>346</v>
      </c>
      <c r="AA27" s="15">
        <v>60</v>
      </c>
      <c r="AB27" s="15">
        <v>191</v>
      </c>
      <c r="AC27" s="10">
        <v>79</v>
      </c>
      <c r="AD27" s="10">
        <v>94</v>
      </c>
      <c r="AE27" s="10">
        <v>28</v>
      </c>
      <c r="AF27" s="10" t="s">
        <v>106</v>
      </c>
      <c r="AG27" s="19">
        <v>2</v>
      </c>
      <c r="AH27" s="20">
        <v>14.2</v>
      </c>
      <c r="AI27" s="10">
        <v>7170</v>
      </c>
      <c r="AJ27" s="10">
        <v>305000</v>
      </c>
      <c r="AL27" s="10">
        <v>36</v>
      </c>
      <c r="AM27" s="10">
        <v>0.8</v>
      </c>
      <c r="AN27" s="10">
        <v>7.45</v>
      </c>
      <c r="AO27" s="10">
        <v>50.5</v>
      </c>
      <c r="AP27" s="10">
        <v>37.6</v>
      </c>
      <c r="AQ27" s="20">
        <v>25.9</v>
      </c>
      <c r="AR27" s="20">
        <v>1.8</v>
      </c>
      <c r="AS27" s="10">
        <v>248</v>
      </c>
      <c r="AT27" s="10">
        <v>210</v>
      </c>
      <c r="AU27" s="10">
        <v>1076</v>
      </c>
      <c r="AV27" s="10">
        <v>69</v>
      </c>
      <c r="AW27" s="10">
        <v>0.81</v>
      </c>
      <c r="AX27" s="20">
        <v>12.1</v>
      </c>
      <c r="AY27" s="10">
        <v>139</v>
      </c>
      <c r="AZ27" s="20">
        <v>3.6</v>
      </c>
      <c r="BB27" s="10">
        <v>0</v>
      </c>
      <c r="BC27" s="10">
        <v>5378</v>
      </c>
      <c r="BD27" s="10">
        <v>72</v>
      </c>
      <c r="BF27" s="10">
        <v>4310000</v>
      </c>
      <c r="BG27" s="10">
        <v>5.79</v>
      </c>
      <c r="BJ27" s="10"/>
      <c r="BK27" s="10"/>
    </row>
    <row r="28" spans="1:63" s="17" customFormat="1" x14ac:dyDescent="0.25">
      <c r="A28" s="9">
        <v>52</v>
      </c>
      <c r="B28" s="10">
        <v>60</v>
      </c>
      <c r="C28" s="10" t="s">
        <v>59</v>
      </c>
      <c r="D28" s="10">
        <v>1</v>
      </c>
      <c r="E28" s="10" t="s">
        <v>81</v>
      </c>
      <c r="F28" s="10">
        <v>1</v>
      </c>
      <c r="G28" s="10" t="s">
        <v>131</v>
      </c>
      <c r="H28" s="10">
        <v>5</v>
      </c>
      <c r="I28" s="10">
        <v>1.67</v>
      </c>
      <c r="J28" s="10">
        <v>79</v>
      </c>
      <c r="K28" s="11">
        <v>28.326580372189753</v>
      </c>
      <c r="L28" s="10" t="s">
        <v>62</v>
      </c>
      <c r="M28" s="10">
        <v>1</v>
      </c>
      <c r="N28" s="10" t="s">
        <v>71</v>
      </c>
      <c r="O28" s="10">
        <v>1</v>
      </c>
      <c r="Q28" s="10" t="s">
        <v>64</v>
      </c>
      <c r="R28" s="10">
        <v>43</v>
      </c>
      <c r="S28" s="10">
        <v>2</v>
      </c>
      <c r="T28" s="10" t="s">
        <v>77</v>
      </c>
      <c r="U28" s="10">
        <v>1</v>
      </c>
      <c r="V28" s="10" t="s">
        <v>63</v>
      </c>
      <c r="W28" s="10">
        <v>2</v>
      </c>
      <c r="X28" s="18"/>
      <c r="Y28" s="18"/>
      <c r="Z28" s="14" t="s">
        <v>347</v>
      </c>
      <c r="AA28" s="15">
        <v>118</v>
      </c>
      <c r="AB28" s="15">
        <v>159</v>
      </c>
      <c r="AC28" s="10">
        <v>99</v>
      </c>
      <c r="AD28" s="10">
        <v>84</v>
      </c>
      <c r="AE28" s="10">
        <v>32</v>
      </c>
      <c r="AF28" s="10" t="s">
        <v>85</v>
      </c>
      <c r="AG28" s="19">
        <v>3</v>
      </c>
      <c r="AH28" s="10">
        <v>17</v>
      </c>
      <c r="AI28" s="10">
        <v>6380</v>
      </c>
      <c r="AJ28" s="10">
        <v>169000</v>
      </c>
      <c r="AL28" s="10">
        <v>34</v>
      </c>
      <c r="AM28" s="10">
        <v>0.9</v>
      </c>
      <c r="AN28" s="10">
        <v>7.48</v>
      </c>
      <c r="AO28" s="10">
        <v>50.4</v>
      </c>
      <c r="AP28" s="10">
        <v>33.4</v>
      </c>
      <c r="AQ28" s="20">
        <v>24.8</v>
      </c>
      <c r="AR28" s="20">
        <v>1.3</v>
      </c>
      <c r="AS28" s="10">
        <v>154</v>
      </c>
      <c r="AT28" s="10">
        <v>585</v>
      </c>
      <c r="AU28" s="10">
        <v>638</v>
      </c>
      <c r="AV28" s="10">
        <v>114</v>
      </c>
      <c r="AW28" s="10">
        <v>15.57</v>
      </c>
      <c r="AX28" s="10">
        <v>12</v>
      </c>
      <c r="AY28" s="10">
        <v>136</v>
      </c>
      <c r="AZ28" s="10">
        <v>3.7</v>
      </c>
      <c r="BA28" s="10">
        <v>102</v>
      </c>
      <c r="BB28" s="10">
        <v>0</v>
      </c>
      <c r="BC28" s="10">
        <v>5423</v>
      </c>
      <c r="BD28" s="10">
        <v>64</v>
      </c>
      <c r="BE28" s="20">
        <v>1.1000000000000001</v>
      </c>
      <c r="BF28" s="10">
        <v>5460000</v>
      </c>
      <c r="BG28" s="20">
        <v>1.1200000000000001</v>
      </c>
      <c r="BJ28" s="10"/>
      <c r="BK28" s="10"/>
    </row>
    <row r="29" spans="1:63" s="17" customFormat="1" x14ac:dyDescent="0.25">
      <c r="A29" s="9">
        <v>62</v>
      </c>
      <c r="B29" s="10">
        <v>74</v>
      </c>
      <c r="C29" s="10" t="s">
        <v>86</v>
      </c>
      <c r="D29" s="10">
        <v>2</v>
      </c>
      <c r="E29" s="10" t="s">
        <v>74</v>
      </c>
      <c r="F29" s="10">
        <v>3</v>
      </c>
      <c r="G29" s="10" t="s">
        <v>92</v>
      </c>
      <c r="H29" s="10">
        <v>2</v>
      </c>
      <c r="I29" s="10">
        <v>1.6</v>
      </c>
      <c r="J29" s="10">
        <v>78</v>
      </c>
      <c r="K29" s="11">
        <v>30.468749999999993</v>
      </c>
      <c r="L29" s="10" t="s">
        <v>62</v>
      </c>
      <c r="M29" s="10">
        <v>1</v>
      </c>
      <c r="N29" s="10" t="s">
        <v>63</v>
      </c>
      <c r="O29" s="10">
        <v>2</v>
      </c>
      <c r="P29" s="10">
        <v>4</v>
      </c>
      <c r="Q29" s="10" t="s">
        <v>76</v>
      </c>
      <c r="R29" s="10">
        <v>3</v>
      </c>
      <c r="S29" s="10">
        <v>2</v>
      </c>
      <c r="T29" s="10" t="s">
        <v>77</v>
      </c>
      <c r="U29" s="10">
        <v>1</v>
      </c>
      <c r="V29" s="10" t="s">
        <v>63</v>
      </c>
      <c r="W29" s="10">
        <v>2</v>
      </c>
      <c r="X29" s="14" t="s">
        <v>348</v>
      </c>
      <c r="Y29" s="14" t="s">
        <v>160</v>
      </c>
      <c r="Z29" s="14" t="s">
        <v>349</v>
      </c>
      <c r="AA29" s="15">
        <v>81</v>
      </c>
      <c r="AB29" s="15">
        <v>101</v>
      </c>
      <c r="AC29" s="10">
        <v>80</v>
      </c>
      <c r="AD29" s="10">
        <v>96</v>
      </c>
      <c r="AE29" s="10">
        <v>18</v>
      </c>
      <c r="AF29" s="10" t="s">
        <v>119</v>
      </c>
      <c r="AG29" s="19">
        <v>1</v>
      </c>
      <c r="AH29" s="20">
        <v>13.2</v>
      </c>
      <c r="AI29" s="10">
        <v>7910</v>
      </c>
      <c r="AJ29" s="10">
        <v>222000</v>
      </c>
      <c r="AL29" s="10">
        <v>49</v>
      </c>
      <c r="AM29" s="10">
        <v>0.4</v>
      </c>
      <c r="AN29" s="10">
        <v>7.45</v>
      </c>
      <c r="AO29" s="10">
        <v>70.900000000000006</v>
      </c>
      <c r="AP29" s="20">
        <v>29.9</v>
      </c>
      <c r="AQ29" s="20">
        <v>20.6</v>
      </c>
      <c r="AR29" s="10">
        <v>-3.5</v>
      </c>
      <c r="AS29" s="10">
        <v>106</v>
      </c>
      <c r="AT29" s="10">
        <v>313</v>
      </c>
      <c r="AU29" s="10">
        <v>1266</v>
      </c>
      <c r="AV29" s="10">
        <v>120</v>
      </c>
      <c r="AW29" s="20">
        <v>4.0199999999999996</v>
      </c>
      <c r="AX29" s="20">
        <v>11.2</v>
      </c>
      <c r="AY29" s="10">
        <v>138</v>
      </c>
      <c r="AZ29" s="10">
        <v>4</v>
      </c>
      <c r="BA29" s="10">
        <v>106</v>
      </c>
      <c r="BB29" s="10">
        <v>0</v>
      </c>
      <c r="BC29" s="10">
        <v>5933</v>
      </c>
      <c r="BD29" s="10">
        <v>79</v>
      </c>
      <c r="BE29" s="10">
        <v>0.9</v>
      </c>
      <c r="BF29" s="10">
        <v>4420000</v>
      </c>
      <c r="BG29" s="10">
        <v>1.64</v>
      </c>
      <c r="BJ29" s="10"/>
      <c r="BK29" s="20"/>
    </row>
    <row r="30" spans="1:63" s="17" customFormat="1" x14ac:dyDescent="0.25">
      <c r="A30" s="9">
        <v>64</v>
      </c>
      <c r="B30" s="10">
        <v>76</v>
      </c>
      <c r="C30" s="10" t="s">
        <v>59</v>
      </c>
      <c r="D30" s="10">
        <v>1</v>
      </c>
      <c r="E30" s="10" t="s">
        <v>60</v>
      </c>
      <c r="F30" s="10">
        <v>2</v>
      </c>
      <c r="G30" s="10" t="s">
        <v>92</v>
      </c>
      <c r="H30" s="10">
        <v>2</v>
      </c>
      <c r="I30" s="10">
        <v>1.72</v>
      </c>
      <c r="J30" s="10">
        <v>63</v>
      </c>
      <c r="K30" s="11">
        <v>21.295294753921041</v>
      </c>
      <c r="L30" s="10" t="s">
        <v>62</v>
      </c>
      <c r="M30" s="10">
        <v>1</v>
      </c>
      <c r="N30" s="10" t="s">
        <v>71</v>
      </c>
      <c r="O30" s="10">
        <v>1</v>
      </c>
      <c r="Q30" s="10" t="s">
        <v>64</v>
      </c>
      <c r="R30" s="10">
        <v>25</v>
      </c>
      <c r="S30" s="10">
        <v>2</v>
      </c>
      <c r="T30" s="10" t="s">
        <v>77</v>
      </c>
      <c r="U30" s="10">
        <v>1</v>
      </c>
      <c r="V30" s="10" t="s">
        <v>63</v>
      </c>
      <c r="W30" s="10">
        <v>2</v>
      </c>
      <c r="X30" s="14" t="s">
        <v>350</v>
      </c>
      <c r="Y30" s="14" t="s">
        <v>308</v>
      </c>
      <c r="Z30" s="14" t="s">
        <v>351</v>
      </c>
      <c r="AA30" s="15">
        <v>74</v>
      </c>
      <c r="AB30" s="15">
        <v>129</v>
      </c>
      <c r="AC30" s="10">
        <v>79</v>
      </c>
      <c r="AD30" s="10">
        <v>96</v>
      </c>
      <c r="AE30" s="10">
        <v>38</v>
      </c>
      <c r="AF30" s="10" t="s">
        <v>80</v>
      </c>
      <c r="AG30" s="19">
        <v>4</v>
      </c>
      <c r="AH30" s="20">
        <v>11.2</v>
      </c>
      <c r="AI30" s="9">
        <v>6330</v>
      </c>
      <c r="AJ30" s="9">
        <v>197000</v>
      </c>
      <c r="AK30" s="10">
        <v>130</v>
      </c>
      <c r="AL30" s="10">
        <v>68</v>
      </c>
      <c r="AM30" s="10">
        <v>2</v>
      </c>
      <c r="AN30" s="10">
        <v>7.45</v>
      </c>
      <c r="AO30" s="10">
        <v>50.7</v>
      </c>
      <c r="AP30" s="10">
        <v>31.2</v>
      </c>
      <c r="AQ30" s="20">
        <v>21.5</v>
      </c>
      <c r="AR30" s="10">
        <v>-2.5</v>
      </c>
      <c r="AS30" s="10">
        <v>130</v>
      </c>
      <c r="AT30" s="10">
        <v>604</v>
      </c>
      <c r="AU30" s="10">
        <v>570</v>
      </c>
      <c r="AV30" s="22" t="s">
        <v>64</v>
      </c>
      <c r="AW30" s="20">
        <v>21.01</v>
      </c>
      <c r="AX30" s="20">
        <v>11.3</v>
      </c>
      <c r="AY30" s="10">
        <v>139</v>
      </c>
      <c r="AZ30" s="20">
        <v>4.5</v>
      </c>
      <c r="BA30" s="10">
        <v>111</v>
      </c>
      <c r="BB30" s="10">
        <v>0.1</v>
      </c>
      <c r="BC30" s="9">
        <v>5570</v>
      </c>
      <c r="BD30" s="10">
        <v>63</v>
      </c>
      <c r="BE30" s="10">
        <v>0.9</v>
      </c>
      <c r="BF30" s="9">
        <v>4480000</v>
      </c>
      <c r="BG30" s="20">
        <v>6.01</v>
      </c>
      <c r="BJ30" s="10"/>
      <c r="BK30" s="10"/>
    </row>
    <row r="31" spans="1:63" s="17" customFormat="1" x14ac:dyDescent="0.25">
      <c r="A31" s="9">
        <v>66</v>
      </c>
      <c r="B31" s="10">
        <v>50</v>
      </c>
      <c r="C31" s="10" t="s">
        <v>59</v>
      </c>
      <c r="D31" s="10">
        <v>1</v>
      </c>
      <c r="E31" s="10" t="s">
        <v>60</v>
      </c>
      <c r="F31" s="10">
        <v>2</v>
      </c>
      <c r="G31" s="10" t="s">
        <v>131</v>
      </c>
      <c r="H31" s="10">
        <v>5</v>
      </c>
      <c r="I31" s="10">
        <v>1.72</v>
      </c>
      <c r="J31" s="10">
        <v>92</v>
      </c>
      <c r="K31" s="11">
        <v>31.09789075175771</v>
      </c>
      <c r="L31" s="10" t="s">
        <v>62</v>
      </c>
      <c r="M31" s="10">
        <v>1</v>
      </c>
      <c r="N31" s="10" t="s">
        <v>63</v>
      </c>
      <c r="O31" s="10">
        <v>2</v>
      </c>
      <c r="P31" s="10">
        <v>4</v>
      </c>
      <c r="Q31" s="10" t="s">
        <v>76</v>
      </c>
      <c r="R31" s="10">
        <v>8</v>
      </c>
      <c r="S31" s="10">
        <v>2</v>
      </c>
      <c r="T31" s="10" t="s">
        <v>77</v>
      </c>
      <c r="U31" s="10">
        <v>1</v>
      </c>
      <c r="V31" s="10" t="s">
        <v>63</v>
      </c>
      <c r="W31" s="10">
        <v>2</v>
      </c>
      <c r="X31" s="14" t="s">
        <v>197</v>
      </c>
      <c r="Y31" s="14" t="s">
        <v>352</v>
      </c>
      <c r="Z31" s="14" t="s">
        <v>353</v>
      </c>
      <c r="AA31" s="15">
        <v>98</v>
      </c>
      <c r="AB31" s="21">
        <v>162</v>
      </c>
      <c r="AC31" s="9">
        <v>103</v>
      </c>
      <c r="AD31" s="10">
        <v>95</v>
      </c>
      <c r="AE31" s="10">
        <v>23</v>
      </c>
      <c r="AF31" s="10" t="s">
        <v>119</v>
      </c>
      <c r="AG31" s="19">
        <v>1</v>
      </c>
      <c r="AH31" s="20">
        <v>16.100000000000001</v>
      </c>
      <c r="AI31" s="10">
        <v>3380</v>
      </c>
      <c r="AJ31" s="10">
        <v>156000</v>
      </c>
      <c r="AL31" s="10">
        <v>41</v>
      </c>
      <c r="AM31" s="20">
        <v>1.4</v>
      </c>
      <c r="AN31" s="10">
        <v>7.44</v>
      </c>
      <c r="AO31" s="10">
        <v>73.3</v>
      </c>
      <c r="AP31" s="10">
        <v>31.9</v>
      </c>
      <c r="AQ31" s="20">
        <v>21.5</v>
      </c>
      <c r="AR31" s="10">
        <v>-2.7</v>
      </c>
      <c r="AS31" s="10">
        <v>402</v>
      </c>
      <c r="AT31" s="10">
        <v>412</v>
      </c>
      <c r="AU31" s="10">
        <v>913</v>
      </c>
      <c r="AV31" s="10">
        <v>383</v>
      </c>
      <c r="AW31" s="10">
        <v>6.78</v>
      </c>
      <c r="AX31" s="10">
        <v>12</v>
      </c>
      <c r="AY31" s="10">
        <v>128</v>
      </c>
      <c r="AZ31" s="10">
        <v>4.7</v>
      </c>
      <c r="BA31" s="10">
        <v>99</v>
      </c>
      <c r="BB31" s="10">
        <v>0</v>
      </c>
      <c r="BC31" s="10">
        <v>2129</v>
      </c>
      <c r="BD31" s="10">
        <v>34</v>
      </c>
      <c r="BE31" s="10">
        <v>0.9</v>
      </c>
      <c r="BF31" s="10">
        <v>5590000</v>
      </c>
      <c r="BG31" s="10">
        <v>0.4</v>
      </c>
      <c r="BJ31" s="10"/>
      <c r="BK31" s="20"/>
    </row>
    <row r="32" spans="1:63" s="17" customFormat="1" x14ac:dyDescent="0.25">
      <c r="A32" s="9">
        <v>67</v>
      </c>
      <c r="B32" s="10">
        <v>64</v>
      </c>
      <c r="C32" s="10" t="s">
        <v>86</v>
      </c>
      <c r="D32" s="10">
        <v>2</v>
      </c>
      <c r="E32" s="10" t="s">
        <v>60</v>
      </c>
      <c r="F32" s="10">
        <v>2</v>
      </c>
      <c r="G32" s="10" t="s">
        <v>61</v>
      </c>
      <c r="H32" s="10">
        <v>4</v>
      </c>
      <c r="I32" s="10">
        <v>1.54</v>
      </c>
      <c r="J32" s="10">
        <v>73</v>
      </c>
      <c r="K32" s="11">
        <v>30.780907404284029</v>
      </c>
      <c r="L32" s="10" t="s">
        <v>62</v>
      </c>
      <c r="M32" s="10">
        <v>1</v>
      </c>
      <c r="N32" s="10" t="s">
        <v>63</v>
      </c>
      <c r="O32" s="10">
        <v>2</v>
      </c>
      <c r="Q32" s="10" t="s">
        <v>64</v>
      </c>
      <c r="R32" s="10">
        <v>5</v>
      </c>
      <c r="S32" s="10">
        <v>2</v>
      </c>
      <c r="T32" s="10" t="s">
        <v>77</v>
      </c>
      <c r="U32" s="10">
        <v>1</v>
      </c>
      <c r="V32" s="10" t="s">
        <v>63</v>
      </c>
      <c r="W32" s="10">
        <v>2</v>
      </c>
      <c r="X32" s="14" t="s">
        <v>337</v>
      </c>
      <c r="Y32" s="14" t="s">
        <v>124</v>
      </c>
      <c r="Z32" s="14" t="s">
        <v>95</v>
      </c>
      <c r="AA32" s="15">
        <v>105</v>
      </c>
      <c r="AB32" s="15">
        <v>147</v>
      </c>
      <c r="AC32" s="10">
        <v>89</v>
      </c>
      <c r="AD32" s="10">
        <v>90</v>
      </c>
      <c r="AE32" s="10">
        <v>19</v>
      </c>
      <c r="AF32" s="10" t="s">
        <v>85</v>
      </c>
      <c r="AG32" s="19">
        <v>3</v>
      </c>
      <c r="AK32" s="10">
        <v>335</v>
      </c>
      <c r="AN32" s="10">
        <v>7.47</v>
      </c>
      <c r="AO32" s="10">
        <v>56.2</v>
      </c>
      <c r="AP32" s="10">
        <v>31.9</v>
      </c>
      <c r="AQ32" s="20">
        <v>23.2</v>
      </c>
      <c r="AR32" s="10">
        <v>-0.5</v>
      </c>
      <c r="AS32" s="10">
        <v>335</v>
      </c>
      <c r="AY32" s="10">
        <v>128</v>
      </c>
      <c r="AZ32" s="20">
        <v>4.4000000000000004</v>
      </c>
      <c r="BA32" s="10">
        <v>95</v>
      </c>
      <c r="BE32" s="20">
        <v>1.2</v>
      </c>
      <c r="BJ32" s="10"/>
      <c r="BK32" s="10"/>
    </row>
    <row r="33" spans="1:71" s="17" customFormat="1" x14ac:dyDescent="0.25">
      <c r="A33" s="9">
        <v>68</v>
      </c>
      <c r="B33" s="10">
        <v>64</v>
      </c>
      <c r="C33" s="10" t="s">
        <v>86</v>
      </c>
      <c r="D33" s="10">
        <v>2</v>
      </c>
      <c r="E33" s="10" t="s">
        <v>60</v>
      </c>
      <c r="F33" s="10">
        <v>2</v>
      </c>
      <c r="G33" s="10" t="s">
        <v>92</v>
      </c>
      <c r="H33" s="10">
        <v>2</v>
      </c>
      <c r="I33" s="10">
        <v>1.8</v>
      </c>
      <c r="J33" s="10">
        <v>100</v>
      </c>
      <c r="K33" s="11">
        <v>30.864197530864196</v>
      </c>
      <c r="L33" s="10" t="s">
        <v>62</v>
      </c>
      <c r="M33" s="10">
        <v>1</v>
      </c>
      <c r="N33" s="10" t="s">
        <v>71</v>
      </c>
      <c r="O33" s="10">
        <v>1</v>
      </c>
      <c r="Q33" s="10" t="s">
        <v>64</v>
      </c>
      <c r="R33" s="10">
        <v>21</v>
      </c>
      <c r="S33" s="10">
        <v>2</v>
      </c>
      <c r="T33" s="10" t="s">
        <v>77</v>
      </c>
      <c r="U33" s="10">
        <v>1</v>
      </c>
      <c r="V33" s="10" t="s">
        <v>63</v>
      </c>
      <c r="W33" s="10">
        <v>2</v>
      </c>
      <c r="X33" s="18"/>
      <c r="Y33" s="18"/>
      <c r="Z33" s="14" t="s">
        <v>354</v>
      </c>
      <c r="AA33" s="15">
        <v>114</v>
      </c>
      <c r="AB33" s="15">
        <v>170</v>
      </c>
      <c r="AC33" s="10">
        <v>90</v>
      </c>
      <c r="AD33" s="10">
        <v>90</v>
      </c>
      <c r="AE33" s="10">
        <v>16</v>
      </c>
      <c r="AF33" s="10" t="s">
        <v>69</v>
      </c>
      <c r="AG33" s="19">
        <v>0</v>
      </c>
      <c r="AH33" s="10">
        <v>15</v>
      </c>
      <c r="AI33" s="10">
        <v>13760</v>
      </c>
      <c r="AJ33" s="10">
        <v>243000</v>
      </c>
      <c r="AL33" s="10">
        <v>36</v>
      </c>
      <c r="AM33" s="10">
        <v>0.9</v>
      </c>
      <c r="AN33" s="20">
        <v>7.5</v>
      </c>
      <c r="AO33" s="10">
        <v>60.2</v>
      </c>
      <c r="AP33" s="20">
        <v>25.5</v>
      </c>
      <c r="AQ33" s="20">
        <v>19.899999999999999</v>
      </c>
      <c r="AR33" s="10">
        <v>-3.3</v>
      </c>
      <c r="AS33" s="10">
        <v>129</v>
      </c>
      <c r="AT33" s="10">
        <v>406</v>
      </c>
      <c r="AU33" s="10">
        <v>11834</v>
      </c>
      <c r="AV33" s="10">
        <v>847</v>
      </c>
      <c r="AW33" s="10">
        <v>23.36</v>
      </c>
      <c r="AX33" s="20">
        <v>13.1</v>
      </c>
      <c r="AY33" s="10">
        <v>137</v>
      </c>
      <c r="AZ33" s="10">
        <v>3.7</v>
      </c>
      <c r="BA33" s="10">
        <v>106</v>
      </c>
      <c r="BB33" s="10">
        <v>0</v>
      </c>
      <c r="BC33" s="10">
        <v>11971</v>
      </c>
      <c r="BD33" s="10">
        <v>138</v>
      </c>
      <c r="BE33" s="20">
        <v>1.1000000000000001</v>
      </c>
      <c r="BF33" s="10">
        <v>5190000</v>
      </c>
      <c r="BG33" s="10">
        <v>0.66</v>
      </c>
    </row>
    <row r="34" spans="1:71" s="17" customFormat="1" x14ac:dyDescent="0.25">
      <c r="A34" s="9">
        <v>70</v>
      </c>
      <c r="B34" s="10">
        <v>63</v>
      </c>
      <c r="C34" s="10" t="s">
        <v>86</v>
      </c>
      <c r="D34" s="10">
        <v>2</v>
      </c>
      <c r="E34" s="10" t="s">
        <v>81</v>
      </c>
      <c r="F34" s="10">
        <v>1</v>
      </c>
      <c r="G34" s="10" t="s">
        <v>92</v>
      </c>
      <c r="H34" s="10">
        <v>2</v>
      </c>
      <c r="I34" s="10">
        <v>1.57</v>
      </c>
      <c r="J34" s="10">
        <v>54</v>
      </c>
      <c r="K34" s="11">
        <v>21.907582457706194</v>
      </c>
      <c r="L34" s="10" t="s">
        <v>62</v>
      </c>
      <c r="M34" s="10">
        <v>1</v>
      </c>
      <c r="N34" s="10" t="s">
        <v>71</v>
      </c>
      <c r="O34" s="10">
        <v>1</v>
      </c>
      <c r="P34" s="10">
        <v>2</v>
      </c>
      <c r="Q34" s="10" t="s">
        <v>76</v>
      </c>
      <c r="R34" s="10">
        <v>6</v>
      </c>
      <c r="S34" s="10">
        <v>2</v>
      </c>
      <c r="T34" s="10" t="s">
        <v>71</v>
      </c>
      <c r="U34" s="10">
        <v>3</v>
      </c>
      <c r="V34" s="10" t="s">
        <v>63</v>
      </c>
      <c r="W34" s="10">
        <v>2</v>
      </c>
      <c r="X34" s="14" t="s">
        <v>159</v>
      </c>
      <c r="Y34" s="14" t="s">
        <v>355</v>
      </c>
      <c r="Z34" s="14" t="s">
        <v>356</v>
      </c>
      <c r="AA34" s="15">
        <v>102</v>
      </c>
      <c r="AB34" s="23"/>
      <c r="AD34" s="10">
        <v>83</v>
      </c>
      <c r="AE34" s="10">
        <v>18</v>
      </c>
      <c r="AF34" s="10" t="s">
        <v>119</v>
      </c>
      <c r="AG34" s="19">
        <v>1</v>
      </c>
      <c r="AH34" s="20">
        <v>15.7</v>
      </c>
      <c r="AI34" s="10">
        <v>15470</v>
      </c>
      <c r="AJ34" s="10">
        <v>254000</v>
      </c>
      <c r="AL34" s="10">
        <v>28</v>
      </c>
      <c r="AM34" s="10">
        <v>0.5</v>
      </c>
      <c r="AN34" s="10">
        <v>7.42</v>
      </c>
      <c r="AO34" s="10">
        <v>66.900000000000006</v>
      </c>
      <c r="AP34" s="10">
        <v>44.8</v>
      </c>
      <c r="AQ34" s="20">
        <v>29.1</v>
      </c>
      <c r="AR34" s="20">
        <v>4.7</v>
      </c>
      <c r="AS34" s="10">
        <v>122</v>
      </c>
      <c r="AT34" s="10">
        <v>186</v>
      </c>
      <c r="AU34" s="10">
        <v>774</v>
      </c>
      <c r="AV34" s="10">
        <v>42</v>
      </c>
      <c r="AW34" s="10">
        <v>1.9</v>
      </c>
      <c r="AX34" s="20">
        <v>11.4</v>
      </c>
      <c r="AY34" s="10">
        <v>140</v>
      </c>
      <c r="AZ34" s="20">
        <v>3.7</v>
      </c>
      <c r="BA34" s="10">
        <v>106</v>
      </c>
      <c r="BB34" s="10">
        <v>0</v>
      </c>
      <c r="BC34" s="10">
        <v>14078</v>
      </c>
      <c r="BD34" s="10">
        <v>155</v>
      </c>
      <c r="BE34" s="10">
        <v>0.7</v>
      </c>
      <c r="BF34" s="10">
        <v>5190000</v>
      </c>
      <c r="BG34" s="10">
        <v>1.22</v>
      </c>
      <c r="BJ34" s="20"/>
      <c r="BK34" s="10"/>
    </row>
    <row r="35" spans="1:71" s="17" customFormat="1" x14ac:dyDescent="0.25">
      <c r="A35" s="9">
        <v>71</v>
      </c>
      <c r="B35" s="10">
        <v>80</v>
      </c>
      <c r="C35" s="10" t="s">
        <v>59</v>
      </c>
      <c r="D35" s="10">
        <v>1</v>
      </c>
      <c r="E35" s="10" t="s">
        <v>60</v>
      </c>
      <c r="F35" s="10">
        <v>2</v>
      </c>
      <c r="G35" s="10" t="s">
        <v>75</v>
      </c>
      <c r="H35" s="10">
        <v>3</v>
      </c>
      <c r="I35" s="10">
        <v>1.7</v>
      </c>
      <c r="J35" s="10">
        <v>68</v>
      </c>
      <c r="K35" s="11">
        <v>23.529411764705884</v>
      </c>
      <c r="L35" s="10" t="s">
        <v>62</v>
      </c>
      <c r="M35" s="10">
        <v>1</v>
      </c>
      <c r="N35" s="10" t="s">
        <v>63</v>
      </c>
      <c r="O35" s="10">
        <v>2</v>
      </c>
      <c r="P35" s="10">
        <v>1</v>
      </c>
      <c r="Q35" s="10" t="s">
        <v>76</v>
      </c>
      <c r="R35" s="10">
        <v>40</v>
      </c>
      <c r="S35" s="10">
        <v>2</v>
      </c>
      <c r="T35" s="10" t="s">
        <v>65</v>
      </c>
      <c r="U35" s="10">
        <v>2</v>
      </c>
      <c r="V35" s="10" t="s">
        <v>63</v>
      </c>
      <c r="W35" s="10">
        <v>2</v>
      </c>
      <c r="X35" s="14" t="s">
        <v>185</v>
      </c>
      <c r="Y35" s="14" t="s">
        <v>192</v>
      </c>
      <c r="Z35" s="14" t="s">
        <v>95</v>
      </c>
      <c r="AA35" s="15">
        <v>86</v>
      </c>
      <c r="AB35" s="15">
        <v>114</v>
      </c>
      <c r="AC35" s="10">
        <v>87</v>
      </c>
      <c r="AD35" s="10">
        <v>97</v>
      </c>
      <c r="AE35" s="10">
        <v>20</v>
      </c>
      <c r="AF35" s="10" t="s">
        <v>119</v>
      </c>
      <c r="AG35" s="19">
        <v>1</v>
      </c>
      <c r="AH35" s="20">
        <v>6.7</v>
      </c>
      <c r="AI35" s="9">
        <v>13240</v>
      </c>
      <c r="AJ35" s="9">
        <v>277000</v>
      </c>
      <c r="AK35" s="10">
        <v>107</v>
      </c>
      <c r="AL35" s="10">
        <v>178</v>
      </c>
      <c r="AM35" s="20">
        <v>2.2000000000000002</v>
      </c>
      <c r="AN35" s="10">
        <v>7.51</v>
      </c>
      <c r="AO35" s="10">
        <v>126</v>
      </c>
      <c r="AP35" s="10">
        <v>22</v>
      </c>
      <c r="AQ35" s="20">
        <v>17.5</v>
      </c>
      <c r="AR35" s="10">
        <v>-5.5</v>
      </c>
      <c r="AS35" s="10">
        <v>107</v>
      </c>
      <c r="AT35" s="10">
        <v>198</v>
      </c>
      <c r="AU35" s="10">
        <v>662</v>
      </c>
      <c r="AV35" s="10">
        <v>20</v>
      </c>
      <c r="AW35" s="10">
        <v>14.97</v>
      </c>
      <c r="AY35" s="10">
        <v>100</v>
      </c>
      <c r="AZ35" s="20">
        <v>5.6</v>
      </c>
      <c r="BA35" s="10">
        <v>75</v>
      </c>
      <c r="BC35" s="9">
        <v>11916</v>
      </c>
      <c r="BD35" s="10">
        <v>132</v>
      </c>
      <c r="BE35" s="10">
        <v>0.7</v>
      </c>
      <c r="BF35" s="9">
        <v>2660000</v>
      </c>
      <c r="BJ35" s="10"/>
      <c r="BK35" s="10"/>
    </row>
    <row r="36" spans="1:71" s="17" customFormat="1" x14ac:dyDescent="0.25">
      <c r="A36" s="9">
        <v>72</v>
      </c>
      <c r="B36" s="10">
        <v>71</v>
      </c>
      <c r="C36" s="10" t="s">
        <v>59</v>
      </c>
      <c r="D36" s="10">
        <v>1</v>
      </c>
      <c r="E36" s="10" t="s">
        <v>81</v>
      </c>
      <c r="F36" s="10">
        <v>1</v>
      </c>
      <c r="G36" s="10" t="s">
        <v>92</v>
      </c>
      <c r="H36" s="10">
        <v>2</v>
      </c>
      <c r="I36" s="10">
        <v>1.65</v>
      </c>
      <c r="J36" s="10">
        <v>74</v>
      </c>
      <c r="K36" s="11">
        <v>27.180899908172638</v>
      </c>
      <c r="L36" s="10" t="s">
        <v>62</v>
      </c>
      <c r="M36" s="10">
        <v>1</v>
      </c>
      <c r="N36" s="10" t="s">
        <v>63</v>
      </c>
      <c r="O36" s="10">
        <v>2</v>
      </c>
      <c r="Q36" s="10" t="s">
        <v>64</v>
      </c>
      <c r="R36" s="10">
        <v>6</v>
      </c>
      <c r="S36" s="10">
        <v>2</v>
      </c>
      <c r="T36" s="10" t="s">
        <v>65</v>
      </c>
      <c r="U36" s="10">
        <v>2</v>
      </c>
      <c r="V36" s="10" t="s">
        <v>63</v>
      </c>
      <c r="W36" s="10">
        <v>2</v>
      </c>
      <c r="X36" s="14" t="s">
        <v>357</v>
      </c>
      <c r="Y36" s="14" t="s">
        <v>358</v>
      </c>
      <c r="Z36" s="14" t="s">
        <v>95</v>
      </c>
      <c r="AA36" s="15">
        <v>62</v>
      </c>
      <c r="AB36" s="15">
        <v>112</v>
      </c>
      <c r="AC36" s="10">
        <v>78</v>
      </c>
      <c r="AD36" s="10">
        <v>85</v>
      </c>
      <c r="AE36" s="10">
        <v>21</v>
      </c>
      <c r="AF36" s="10" t="s">
        <v>80</v>
      </c>
      <c r="AG36" s="19">
        <v>4</v>
      </c>
      <c r="AH36" s="20">
        <v>11.7</v>
      </c>
      <c r="AI36" s="9">
        <v>5460</v>
      </c>
      <c r="AJ36" s="9">
        <v>148000</v>
      </c>
      <c r="AK36" s="10">
        <v>423</v>
      </c>
      <c r="AL36" s="10">
        <v>99</v>
      </c>
      <c r="AM36" s="20">
        <v>1.7</v>
      </c>
      <c r="AN36" s="10">
        <v>7.46</v>
      </c>
      <c r="AO36" s="10">
        <v>34.200000000000003</v>
      </c>
      <c r="AP36" s="10">
        <v>35.799999999999997</v>
      </c>
      <c r="AQ36" s="20">
        <v>25.2</v>
      </c>
      <c r="AR36" s="20">
        <v>1.3</v>
      </c>
      <c r="AS36" s="10">
        <v>423</v>
      </c>
      <c r="AT36" s="10">
        <v>1319</v>
      </c>
      <c r="AU36" s="10">
        <v>655</v>
      </c>
      <c r="AV36" s="10">
        <v>365</v>
      </c>
      <c r="AW36" s="10">
        <v>14.72</v>
      </c>
      <c r="AX36" s="20">
        <v>22.8</v>
      </c>
      <c r="AY36" s="10">
        <v>137</v>
      </c>
      <c r="AZ36" s="10">
        <v>5.9</v>
      </c>
      <c r="BA36" s="10">
        <v>103</v>
      </c>
      <c r="BB36" s="10">
        <v>0</v>
      </c>
      <c r="BC36" s="9">
        <v>4423</v>
      </c>
      <c r="BD36" s="10">
        <v>55</v>
      </c>
      <c r="BE36" s="20">
        <v>2.2000000000000002</v>
      </c>
      <c r="BF36" s="9">
        <v>3700000</v>
      </c>
      <c r="BG36" s="10">
        <v>1.85</v>
      </c>
      <c r="BJ36" s="10"/>
    </row>
    <row r="37" spans="1:71" s="17" customFormat="1" x14ac:dyDescent="0.25">
      <c r="A37" s="9">
        <v>74</v>
      </c>
      <c r="B37" s="10">
        <v>69</v>
      </c>
      <c r="C37" s="10" t="s">
        <v>59</v>
      </c>
      <c r="D37" s="10">
        <v>1</v>
      </c>
      <c r="E37" s="10" t="s">
        <v>74</v>
      </c>
      <c r="F37" s="10">
        <v>3</v>
      </c>
      <c r="G37" s="10" t="s">
        <v>92</v>
      </c>
      <c r="H37" s="10">
        <v>2</v>
      </c>
      <c r="I37" s="10">
        <v>1.65</v>
      </c>
      <c r="J37" s="10">
        <v>63</v>
      </c>
      <c r="K37" s="11">
        <v>23.140495867768596</v>
      </c>
      <c r="L37" s="10" t="s">
        <v>62</v>
      </c>
      <c r="M37" s="10">
        <v>1</v>
      </c>
      <c r="N37" s="10" t="s">
        <v>71</v>
      </c>
      <c r="O37" s="10">
        <v>1</v>
      </c>
      <c r="Q37" s="10" t="s">
        <v>64</v>
      </c>
      <c r="R37" s="10">
        <v>6</v>
      </c>
      <c r="S37" s="10">
        <v>2</v>
      </c>
      <c r="T37" s="10" t="s">
        <v>77</v>
      </c>
      <c r="U37" s="10">
        <v>1</v>
      </c>
      <c r="V37" s="10" t="s">
        <v>71</v>
      </c>
      <c r="W37" s="10">
        <v>1</v>
      </c>
      <c r="X37" s="14" t="s">
        <v>159</v>
      </c>
      <c r="Y37" s="14" t="s">
        <v>124</v>
      </c>
      <c r="Z37" s="14" t="s">
        <v>359</v>
      </c>
      <c r="AA37" s="15">
        <v>69</v>
      </c>
      <c r="AB37" s="15">
        <v>140</v>
      </c>
      <c r="AC37" s="10">
        <v>80</v>
      </c>
      <c r="AD37" s="10">
        <v>83</v>
      </c>
      <c r="AE37" s="10">
        <v>21</v>
      </c>
      <c r="AF37" s="10" t="s">
        <v>85</v>
      </c>
      <c r="AG37" s="19">
        <v>3</v>
      </c>
      <c r="AH37" s="20">
        <v>13.3</v>
      </c>
      <c r="AI37" s="10">
        <v>10280</v>
      </c>
      <c r="AJ37" s="10">
        <v>152000</v>
      </c>
      <c r="AL37" s="10">
        <v>48</v>
      </c>
      <c r="AM37" s="10">
        <v>1</v>
      </c>
      <c r="AN37" s="10">
        <v>7.46</v>
      </c>
      <c r="AO37" s="10">
        <v>71.400000000000006</v>
      </c>
      <c r="AP37" s="20">
        <v>26.2</v>
      </c>
      <c r="AQ37" s="20">
        <v>18.8</v>
      </c>
      <c r="AR37" s="10">
        <v>-5</v>
      </c>
      <c r="AS37" s="10">
        <v>143</v>
      </c>
      <c r="AT37" s="10">
        <v>294</v>
      </c>
      <c r="AU37" s="10">
        <v>925</v>
      </c>
      <c r="AV37" s="10">
        <v>264</v>
      </c>
      <c r="AW37" s="10">
        <v>16.41</v>
      </c>
      <c r="AX37" s="20">
        <v>12.9</v>
      </c>
      <c r="AY37" s="10">
        <v>135</v>
      </c>
      <c r="AZ37" s="10">
        <v>3.9</v>
      </c>
      <c r="BA37" s="10">
        <v>110</v>
      </c>
      <c r="BB37" s="10">
        <v>0</v>
      </c>
      <c r="BC37" s="10">
        <v>9046</v>
      </c>
      <c r="BD37" s="10">
        <v>103</v>
      </c>
      <c r="BE37" s="10">
        <v>0.9</v>
      </c>
      <c r="BF37" s="10">
        <v>4240000</v>
      </c>
      <c r="BG37" s="10">
        <v>6.86</v>
      </c>
      <c r="BJ37" s="10"/>
      <c r="BK37" s="10"/>
    </row>
    <row r="38" spans="1:71" s="17" customFormat="1" x14ac:dyDescent="0.25">
      <c r="A38" s="9">
        <v>77</v>
      </c>
      <c r="B38" s="10">
        <v>53</v>
      </c>
      <c r="C38" s="10" t="s">
        <v>59</v>
      </c>
      <c r="D38" s="10">
        <v>1</v>
      </c>
      <c r="E38" s="10" t="s">
        <v>81</v>
      </c>
      <c r="F38" s="10">
        <v>1</v>
      </c>
      <c r="G38" s="10" t="s">
        <v>92</v>
      </c>
      <c r="H38" s="10">
        <v>2</v>
      </c>
      <c r="I38" s="10">
        <v>1.65</v>
      </c>
      <c r="J38" s="10">
        <v>82</v>
      </c>
      <c r="K38" s="11">
        <v>30.119375573921033</v>
      </c>
      <c r="L38" s="10" t="s">
        <v>62</v>
      </c>
      <c r="M38" s="10">
        <v>1</v>
      </c>
      <c r="N38" s="10" t="s">
        <v>63</v>
      </c>
      <c r="O38" s="10">
        <v>2</v>
      </c>
      <c r="P38" s="10">
        <v>2</v>
      </c>
      <c r="Q38" s="10" t="s">
        <v>76</v>
      </c>
      <c r="R38" s="10">
        <v>21</v>
      </c>
      <c r="S38" s="10">
        <v>2</v>
      </c>
      <c r="T38" s="10" t="s">
        <v>65</v>
      </c>
      <c r="U38" s="10">
        <v>2</v>
      </c>
      <c r="V38" s="10" t="s">
        <v>63</v>
      </c>
      <c r="W38" s="10">
        <v>2</v>
      </c>
      <c r="X38" s="14" t="s">
        <v>360</v>
      </c>
      <c r="Y38" s="14" t="s">
        <v>361</v>
      </c>
      <c r="Z38" s="14" t="s">
        <v>95</v>
      </c>
      <c r="AA38" s="15">
        <v>108</v>
      </c>
      <c r="AB38" s="15">
        <v>120</v>
      </c>
      <c r="AC38" s="10">
        <v>80</v>
      </c>
      <c r="AD38" s="10">
        <v>97</v>
      </c>
      <c r="AE38" s="10">
        <v>18</v>
      </c>
      <c r="AF38" s="10" t="s">
        <v>119</v>
      </c>
      <c r="AG38" s="19">
        <v>1</v>
      </c>
      <c r="AH38" s="20">
        <v>14.5</v>
      </c>
      <c r="AI38" s="9">
        <v>7870</v>
      </c>
      <c r="AJ38" s="9">
        <v>411000</v>
      </c>
      <c r="AK38" s="10">
        <v>250</v>
      </c>
      <c r="AL38" s="10">
        <v>23</v>
      </c>
      <c r="AM38" s="10">
        <v>0.8</v>
      </c>
      <c r="AN38" s="10">
        <v>7.44</v>
      </c>
      <c r="AO38" s="10">
        <v>56.6</v>
      </c>
      <c r="AP38" s="20">
        <v>24.4</v>
      </c>
      <c r="AQ38" s="20">
        <v>16.600000000000001</v>
      </c>
      <c r="AR38" s="10">
        <v>-7.6</v>
      </c>
      <c r="AS38" s="10">
        <v>250</v>
      </c>
      <c r="AT38" s="10">
        <v>314</v>
      </c>
      <c r="AU38" s="9">
        <v>1574</v>
      </c>
      <c r="AV38" s="10">
        <v>33</v>
      </c>
      <c r="AW38" s="10">
        <v>21.57</v>
      </c>
      <c r="AX38" s="20">
        <v>11.5</v>
      </c>
      <c r="AY38" s="10">
        <v>131</v>
      </c>
      <c r="AZ38" s="20">
        <v>4.8</v>
      </c>
      <c r="BA38" s="10">
        <v>113</v>
      </c>
      <c r="BB38" s="10">
        <v>0</v>
      </c>
      <c r="BC38" s="9">
        <v>5745</v>
      </c>
      <c r="BD38" s="10">
        <v>79</v>
      </c>
      <c r="BE38" s="20">
        <v>1.4</v>
      </c>
      <c r="BF38" s="9">
        <v>5150000</v>
      </c>
      <c r="BG38" s="10">
        <v>2.58</v>
      </c>
      <c r="BJ38" s="10"/>
      <c r="BK38" s="10"/>
    </row>
    <row r="39" spans="1:71" s="17" customFormat="1" x14ac:dyDescent="0.25">
      <c r="A39" s="9">
        <v>79</v>
      </c>
      <c r="B39" s="10">
        <v>84</v>
      </c>
      <c r="C39" s="10" t="s">
        <v>59</v>
      </c>
      <c r="D39" s="10">
        <v>1</v>
      </c>
      <c r="E39" s="10" t="s">
        <v>81</v>
      </c>
      <c r="F39" s="10">
        <v>1</v>
      </c>
      <c r="G39" s="10" t="s">
        <v>92</v>
      </c>
      <c r="H39" s="10">
        <v>2</v>
      </c>
      <c r="K39" s="11" t="s">
        <v>64</v>
      </c>
      <c r="L39" s="10" t="s">
        <v>62</v>
      </c>
      <c r="M39" s="10">
        <v>1</v>
      </c>
      <c r="N39" s="10" t="s">
        <v>63</v>
      </c>
      <c r="O39" s="10">
        <v>2</v>
      </c>
      <c r="Q39" s="10" t="s">
        <v>64</v>
      </c>
      <c r="R39" s="10">
        <v>18</v>
      </c>
      <c r="S39" s="10">
        <v>2</v>
      </c>
      <c r="T39" s="10" t="s">
        <v>77</v>
      </c>
      <c r="U39" s="10">
        <v>1</v>
      </c>
      <c r="V39" s="10" t="s">
        <v>63</v>
      </c>
      <c r="W39" s="10">
        <v>2</v>
      </c>
      <c r="X39" s="14" t="s">
        <v>362</v>
      </c>
      <c r="Y39" s="14" t="s">
        <v>363</v>
      </c>
      <c r="Z39" s="14" t="s">
        <v>95</v>
      </c>
      <c r="AA39" s="15">
        <v>93</v>
      </c>
      <c r="AB39" s="15">
        <v>105</v>
      </c>
      <c r="AC39" s="10">
        <v>69</v>
      </c>
      <c r="AD39" s="10">
        <v>91</v>
      </c>
      <c r="AE39" s="10">
        <v>28</v>
      </c>
      <c r="AF39" s="10" t="s">
        <v>80</v>
      </c>
      <c r="AG39" s="19">
        <v>0</v>
      </c>
      <c r="AH39" s="20">
        <v>15.6</v>
      </c>
      <c r="AI39" s="9">
        <v>12260</v>
      </c>
      <c r="AJ39" s="9">
        <v>255000</v>
      </c>
      <c r="AK39" s="10">
        <v>169</v>
      </c>
      <c r="AL39" s="10">
        <v>138</v>
      </c>
      <c r="AM39" s="10">
        <v>0.9</v>
      </c>
      <c r="AN39" s="10">
        <v>7.44</v>
      </c>
      <c r="AO39" s="10">
        <v>51.4</v>
      </c>
      <c r="AP39" s="20">
        <v>31.7</v>
      </c>
      <c r="AQ39" s="20">
        <v>21.3</v>
      </c>
      <c r="AR39" s="10">
        <v>-2.9</v>
      </c>
      <c r="AS39" s="10">
        <v>169</v>
      </c>
      <c r="AT39" s="10">
        <v>285</v>
      </c>
      <c r="AU39" s="10">
        <v>490</v>
      </c>
      <c r="AV39" s="10">
        <v>349</v>
      </c>
      <c r="AW39" s="10">
        <v>11.36</v>
      </c>
      <c r="AX39" s="20">
        <v>14.2</v>
      </c>
      <c r="AY39" s="10">
        <v>161</v>
      </c>
      <c r="AZ39" s="20">
        <v>4.2</v>
      </c>
      <c r="BA39" s="10">
        <v>127</v>
      </c>
      <c r="BB39" s="10">
        <v>0.1</v>
      </c>
      <c r="BC39" s="9">
        <v>11402</v>
      </c>
      <c r="BD39" s="10">
        <v>123</v>
      </c>
      <c r="BE39" s="20">
        <v>1.6</v>
      </c>
      <c r="BF39" s="9">
        <v>4830000</v>
      </c>
      <c r="BG39" s="10">
        <v>6.83</v>
      </c>
      <c r="BJ39" s="10"/>
      <c r="BK39" s="10"/>
    </row>
    <row r="40" spans="1:71" s="23" customFormat="1" x14ac:dyDescent="0.25">
      <c r="A40" s="21">
        <v>81</v>
      </c>
      <c r="B40" s="15">
        <v>63</v>
      </c>
      <c r="C40" s="15" t="s">
        <v>59</v>
      </c>
      <c r="D40" s="15">
        <v>1</v>
      </c>
      <c r="E40" s="15" t="s">
        <v>81</v>
      </c>
      <c r="F40" s="15">
        <v>1</v>
      </c>
      <c r="G40" s="15" t="s">
        <v>70</v>
      </c>
      <c r="H40" s="15">
        <v>1</v>
      </c>
      <c r="I40" s="15">
        <v>1.76</v>
      </c>
      <c r="J40" s="15">
        <v>94</v>
      </c>
      <c r="K40" s="11">
        <v>30.346074380165291</v>
      </c>
      <c r="L40" s="15" t="s">
        <v>62</v>
      </c>
      <c r="M40" s="15">
        <v>1</v>
      </c>
      <c r="N40" s="15" t="s">
        <v>63</v>
      </c>
      <c r="O40" s="15">
        <v>2</v>
      </c>
      <c r="P40" s="17"/>
      <c r="Q40" s="10" t="s">
        <v>64</v>
      </c>
      <c r="R40" s="15">
        <v>3</v>
      </c>
      <c r="S40" s="10">
        <v>2</v>
      </c>
      <c r="T40" s="15" t="s">
        <v>77</v>
      </c>
      <c r="U40" s="15">
        <v>1</v>
      </c>
      <c r="V40" s="15" t="s">
        <v>63</v>
      </c>
      <c r="W40" s="15">
        <v>2</v>
      </c>
      <c r="X40" s="14" t="s">
        <v>256</v>
      </c>
      <c r="Y40" s="14" t="s">
        <v>364</v>
      </c>
      <c r="Z40" s="14" t="s">
        <v>95</v>
      </c>
      <c r="AA40" s="15">
        <v>97</v>
      </c>
      <c r="AD40" s="15">
        <v>89</v>
      </c>
      <c r="AE40" s="15">
        <v>15</v>
      </c>
      <c r="AF40" s="15" t="s">
        <v>85</v>
      </c>
      <c r="AG40" s="19">
        <v>3</v>
      </c>
      <c r="AH40" s="15">
        <v>13</v>
      </c>
      <c r="AI40" s="21">
        <v>8180</v>
      </c>
      <c r="AJ40" s="21">
        <v>137000</v>
      </c>
      <c r="AK40" s="15">
        <v>134</v>
      </c>
      <c r="AL40" s="15">
        <v>50</v>
      </c>
      <c r="AM40" s="38">
        <v>1.3</v>
      </c>
      <c r="AN40" s="15">
        <v>7.45</v>
      </c>
      <c r="AO40" s="15">
        <v>51.4</v>
      </c>
      <c r="AP40" s="38">
        <v>29.5</v>
      </c>
      <c r="AQ40" s="38">
        <v>20.5</v>
      </c>
      <c r="AR40" s="15">
        <v>-3.5</v>
      </c>
      <c r="AS40" s="15">
        <v>124</v>
      </c>
      <c r="AT40" s="15">
        <v>334</v>
      </c>
      <c r="AU40" s="21">
        <v>1063</v>
      </c>
      <c r="AV40" s="15">
        <v>259</v>
      </c>
      <c r="AW40" s="15">
        <v>22.91</v>
      </c>
      <c r="AX40" s="38">
        <v>12.7</v>
      </c>
      <c r="AY40" s="15">
        <v>134</v>
      </c>
      <c r="AZ40" s="38">
        <v>3.8</v>
      </c>
      <c r="BA40" s="15">
        <v>128</v>
      </c>
      <c r="BB40" s="15">
        <v>0</v>
      </c>
      <c r="BC40" s="21">
        <v>6708</v>
      </c>
      <c r="BD40" s="15">
        <v>82</v>
      </c>
      <c r="BE40" s="15">
        <v>0.9</v>
      </c>
      <c r="BF40" s="21">
        <v>4310000</v>
      </c>
      <c r="BG40" s="15">
        <v>0.6</v>
      </c>
      <c r="BJ40" s="10"/>
      <c r="BK40" s="10"/>
    </row>
    <row r="41" spans="1:71" s="17" customFormat="1" x14ac:dyDescent="0.25">
      <c r="A41" s="9">
        <v>83</v>
      </c>
      <c r="B41" s="10">
        <v>48</v>
      </c>
      <c r="C41" s="10" t="s">
        <v>59</v>
      </c>
      <c r="D41" s="10">
        <v>1</v>
      </c>
      <c r="E41" s="10" t="s">
        <v>60</v>
      </c>
      <c r="F41" s="10">
        <v>2</v>
      </c>
      <c r="G41" s="10" t="s">
        <v>92</v>
      </c>
      <c r="H41" s="10">
        <v>2</v>
      </c>
      <c r="I41" s="10">
        <v>1.68</v>
      </c>
      <c r="J41" s="10">
        <v>107</v>
      </c>
      <c r="K41" s="11">
        <v>37.91099773242631</v>
      </c>
      <c r="L41" s="10" t="s">
        <v>62</v>
      </c>
      <c r="M41" s="10">
        <v>1</v>
      </c>
      <c r="N41" s="10" t="s">
        <v>63</v>
      </c>
      <c r="O41" s="10">
        <v>2</v>
      </c>
      <c r="P41" s="23"/>
      <c r="Q41" s="15" t="s">
        <v>64</v>
      </c>
      <c r="R41" s="10">
        <v>4</v>
      </c>
      <c r="S41" s="10">
        <v>2</v>
      </c>
      <c r="T41" s="10" t="s">
        <v>77</v>
      </c>
      <c r="U41" s="10">
        <v>1</v>
      </c>
      <c r="V41" s="10" t="s">
        <v>63</v>
      </c>
      <c r="W41" s="10">
        <v>2</v>
      </c>
      <c r="X41" s="18"/>
      <c r="Y41" s="18"/>
      <c r="Z41" s="18"/>
      <c r="AA41" s="15">
        <v>80</v>
      </c>
      <c r="AB41" s="23"/>
      <c r="AE41" s="10">
        <v>98</v>
      </c>
      <c r="AF41" s="10" t="s">
        <v>119</v>
      </c>
      <c r="AG41" s="19">
        <v>1</v>
      </c>
      <c r="AK41" s="10">
        <v>127</v>
      </c>
      <c r="AL41" s="10">
        <v>34</v>
      </c>
      <c r="AM41" s="10">
        <v>1</v>
      </c>
      <c r="AN41" s="10">
        <v>7.48</v>
      </c>
      <c r="AO41" s="10">
        <v>65.400000000000006</v>
      </c>
      <c r="AP41" s="10">
        <v>34.1</v>
      </c>
      <c r="AQ41" s="20">
        <v>25.3</v>
      </c>
      <c r="AR41" s="10">
        <v>95</v>
      </c>
      <c r="AS41" s="10">
        <v>127</v>
      </c>
      <c r="AV41" s="10">
        <v>137</v>
      </c>
      <c r="AY41" s="10">
        <v>138</v>
      </c>
      <c r="AZ41" s="20">
        <v>3.9</v>
      </c>
      <c r="BA41" s="10">
        <v>101</v>
      </c>
      <c r="BE41" s="20">
        <v>1.4</v>
      </c>
      <c r="BJ41" s="10"/>
      <c r="BK41" s="15"/>
    </row>
    <row r="42" spans="1:71" s="17" customFormat="1" x14ac:dyDescent="0.25">
      <c r="A42" s="9">
        <v>86</v>
      </c>
      <c r="B42" s="10">
        <v>46</v>
      </c>
      <c r="C42" s="10" t="s">
        <v>59</v>
      </c>
      <c r="D42" s="10">
        <v>1</v>
      </c>
      <c r="E42" s="10" t="s">
        <v>81</v>
      </c>
      <c r="F42" s="10">
        <v>1</v>
      </c>
      <c r="G42" s="10" t="s">
        <v>92</v>
      </c>
      <c r="H42" s="10">
        <v>2</v>
      </c>
      <c r="I42" s="10">
        <v>1.65</v>
      </c>
      <c r="J42" s="10">
        <v>82</v>
      </c>
      <c r="K42" s="11">
        <v>30.119375573921033</v>
      </c>
      <c r="L42" s="10" t="s">
        <v>62</v>
      </c>
      <c r="M42" s="10">
        <v>1</v>
      </c>
      <c r="N42" s="10" t="s">
        <v>71</v>
      </c>
      <c r="O42" s="10">
        <v>1</v>
      </c>
      <c r="Q42" s="10" t="s">
        <v>64</v>
      </c>
      <c r="R42" s="10">
        <v>5</v>
      </c>
      <c r="S42" s="10">
        <v>2</v>
      </c>
      <c r="T42" s="10" t="s">
        <v>65</v>
      </c>
      <c r="U42" s="10">
        <v>2</v>
      </c>
      <c r="V42" s="10" t="s">
        <v>63</v>
      </c>
      <c r="W42" s="10">
        <v>2</v>
      </c>
      <c r="X42" s="18"/>
      <c r="Y42" s="18"/>
      <c r="Z42" s="14" t="s">
        <v>365</v>
      </c>
      <c r="AA42" s="15">
        <v>88</v>
      </c>
      <c r="AB42" s="15">
        <v>138</v>
      </c>
      <c r="AC42" s="10">
        <v>84</v>
      </c>
      <c r="AD42" s="10">
        <v>89</v>
      </c>
      <c r="AE42" s="10">
        <v>48</v>
      </c>
      <c r="AF42" s="10" t="s">
        <v>119</v>
      </c>
      <c r="AG42" s="19">
        <v>1</v>
      </c>
      <c r="AH42" s="20">
        <v>12.9</v>
      </c>
      <c r="AI42" s="10">
        <v>6890</v>
      </c>
      <c r="AJ42" s="10">
        <v>214000</v>
      </c>
      <c r="AL42" s="10">
        <v>29</v>
      </c>
      <c r="AM42" s="10">
        <v>0.9</v>
      </c>
      <c r="AN42" s="10">
        <v>7.41</v>
      </c>
      <c r="AO42" s="10">
        <v>90.5</v>
      </c>
      <c r="AP42" s="10">
        <v>40.700000000000003</v>
      </c>
      <c r="AQ42" s="20">
        <v>25.7</v>
      </c>
      <c r="AR42" s="20">
        <v>1.1000000000000001</v>
      </c>
      <c r="AS42" s="10">
        <v>135</v>
      </c>
      <c r="AT42" s="10">
        <v>319</v>
      </c>
      <c r="AU42" s="10">
        <v>758</v>
      </c>
      <c r="AV42" s="10">
        <v>72</v>
      </c>
      <c r="AW42" s="20">
        <v>19.11</v>
      </c>
      <c r="AX42" s="20">
        <v>12.3</v>
      </c>
      <c r="AY42" s="10">
        <v>139</v>
      </c>
      <c r="AZ42" s="10">
        <v>4.2</v>
      </c>
      <c r="BA42" s="10">
        <v>102</v>
      </c>
      <c r="BB42" s="10">
        <v>0</v>
      </c>
      <c r="BC42" s="10">
        <v>5788</v>
      </c>
      <c r="BD42" s="10">
        <v>69</v>
      </c>
      <c r="BE42" s="10">
        <v>0.7</v>
      </c>
      <c r="BF42" s="10">
        <v>4310000</v>
      </c>
      <c r="BG42" s="10">
        <v>0.79</v>
      </c>
      <c r="BJ42" s="20"/>
    </row>
    <row r="43" spans="1:71" s="17" customFormat="1" x14ac:dyDescent="0.25">
      <c r="A43" s="9">
        <v>85</v>
      </c>
      <c r="B43" s="10">
        <v>73</v>
      </c>
      <c r="C43" s="10" t="s">
        <v>59</v>
      </c>
      <c r="D43" s="10">
        <v>1</v>
      </c>
      <c r="E43" s="10" t="s">
        <v>81</v>
      </c>
      <c r="F43" s="10">
        <v>1</v>
      </c>
      <c r="G43" s="10" t="s">
        <v>92</v>
      </c>
      <c r="H43" s="10">
        <v>2</v>
      </c>
      <c r="I43" s="10">
        <v>1.78</v>
      </c>
      <c r="J43" s="10">
        <v>82</v>
      </c>
      <c r="K43" s="11">
        <v>25.880570635020831</v>
      </c>
      <c r="L43" s="10" t="s">
        <v>62</v>
      </c>
      <c r="M43" s="10">
        <v>1</v>
      </c>
      <c r="N43" s="10" t="s">
        <v>71</v>
      </c>
      <c r="O43" s="10">
        <v>1</v>
      </c>
      <c r="P43" s="17">
        <v>2</v>
      </c>
      <c r="Q43" s="10" t="s">
        <v>76</v>
      </c>
      <c r="R43" s="10">
        <v>5</v>
      </c>
      <c r="S43" s="10">
        <v>2</v>
      </c>
      <c r="T43" s="10" t="s">
        <v>71</v>
      </c>
      <c r="U43" s="10">
        <v>3</v>
      </c>
      <c r="V43" s="10" t="s">
        <v>63</v>
      </c>
      <c r="W43" s="10">
        <v>2</v>
      </c>
      <c r="X43" s="14" t="s">
        <v>159</v>
      </c>
      <c r="Y43" s="14" t="s">
        <v>124</v>
      </c>
      <c r="Z43" s="14" t="s">
        <v>95</v>
      </c>
      <c r="AA43" s="15">
        <v>86</v>
      </c>
      <c r="AB43" s="15">
        <v>140</v>
      </c>
      <c r="AC43" s="10">
        <v>80</v>
      </c>
      <c r="AD43" s="10">
        <v>94</v>
      </c>
      <c r="AE43" s="10">
        <v>26</v>
      </c>
      <c r="AF43" s="10" t="s">
        <v>106</v>
      </c>
      <c r="AG43" s="19">
        <v>2</v>
      </c>
      <c r="AH43" s="20">
        <v>13.5</v>
      </c>
      <c r="AI43" s="9">
        <v>12950</v>
      </c>
      <c r="AJ43" s="9">
        <v>339000</v>
      </c>
      <c r="AK43" s="10">
        <v>94</v>
      </c>
      <c r="AL43" s="10">
        <v>75</v>
      </c>
      <c r="AM43" s="20">
        <v>1.5</v>
      </c>
      <c r="AN43" s="10">
        <v>7.45</v>
      </c>
      <c r="AO43" s="10">
        <v>37.299999999999997</v>
      </c>
      <c r="AP43" s="10">
        <v>33.4</v>
      </c>
      <c r="AQ43" s="20">
        <v>22.9</v>
      </c>
      <c r="AR43" s="10">
        <v>-1.1000000000000001</v>
      </c>
      <c r="AS43" s="10">
        <v>94</v>
      </c>
      <c r="AT43" s="10">
        <v>206</v>
      </c>
      <c r="AU43" s="9">
        <v>1425</v>
      </c>
      <c r="AV43" s="10">
        <v>31</v>
      </c>
      <c r="AW43" s="20">
        <v>30.09</v>
      </c>
      <c r="AX43" s="20">
        <v>13.4</v>
      </c>
      <c r="AY43" s="10">
        <v>137</v>
      </c>
      <c r="AZ43" s="20">
        <v>4.4000000000000004</v>
      </c>
      <c r="BA43" s="10">
        <v>107</v>
      </c>
      <c r="BB43" s="10">
        <v>0</v>
      </c>
      <c r="BC43" s="9">
        <v>10231</v>
      </c>
      <c r="BD43" s="10">
        <v>518</v>
      </c>
      <c r="BE43" s="20">
        <v>1.4</v>
      </c>
      <c r="BF43" s="9">
        <v>4460000</v>
      </c>
      <c r="BG43" s="10">
        <v>3.21</v>
      </c>
      <c r="BJ43" s="10"/>
      <c r="BK43" s="10"/>
    </row>
    <row r="44" spans="1:71" s="17" customFormat="1" x14ac:dyDescent="0.25">
      <c r="A44" s="9">
        <v>87</v>
      </c>
      <c r="B44" s="10">
        <v>26</v>
      </c>
      <c r="C44" s="10" t="s">
        <v>59</v>
      </c>
      <c r="D44" s="10">
        <v>1</v>
      </c>
      <c r="E44" s="10" t="s">
        <v>81</v>
      </c>
      <c r="F44" s="10">
        <v>1</v>
      </c>
      <c r="G44" s="10" t="s">
        <v>70</v>
      </c>
      <c r="H44" s="10">
        <v>1</v>
      </c>
      <c r="I44" s="10">
        <v>1.85</v>
      </c>
      <c r="J44" s="10">
        <v>90</v>
      </c>
      <c r="K44" s="11">
        <v>26.296566837107374</v>
      </c>
      <c r="L44" s="10" t="s">
        <v>62</v>
      </c>
      <c r="M44" s="10">
        <v>1</v>
      </c>
      <c r="N44" s="10" t="s">
        <v>71</v>
      </c>
      <c r="O44" s="10">
        <v>1</v>
      </c>
      <c r="P44" s="10">
        <v>2</v>
      </c>
      <c r="Q44" s="10" t="s">
        <v>76</v>
      </c>
      <c r="R44" s="10">
        <v>3</v>
      </c>
      <c r="S44" s="10">
        <v>2</v>
      </c>
      <c r="T44" s="10" t="s">
        <v>77</v>
      </c>
      <c r="U44" s="10">
        <v>1</v>
      </c>
      <c r="V44" s="10" t="s">
        <v>63</v>
      </c>
      <c r="W44" s="10">
        <v>2</v>
      </c>
      <c r="X44" s="18"/>
      <c r="Y44" s="18"/>
      <c r="Z44" s="14" t="s">
        <v>353</v>
      </c>
      <c r="AA44" s="15">
        <v>80</v>
      </c>
      <c r="AB44" s="15">
        <v>126</v>
      </c>
      <c r="AC44" s="10">
        <v>71</v>
      </c>
      <c r="AD44" s="10">
        <v>95</v>
      </c>
      <c r="AE44" s="10">
        <v>24</v>
      </c>
      <c r="AF44" s="10" t="s">
        <v>69</v>
      </c>
      <c r="AG44" s="19">
        <v>0</v>
      </c>
      <c r="AH44" s="20">
        <v>14.3</v>
      </c>
      <c r="AI44" s="10">
        <v>5970</v>
      </c>
      <c r="AJ44" s="10">
        <v>167000</v>
      </c>
      <c r="AL44" s="10">
        <v>36</v>
      </c>
      <c r="AM44" s="10">
        <v>1</v>
      </c>
      <c r="AN44" s="10">
        <v>7.48</v>
      </c>
      <c r="AO44" s="10">
        <v>39.6</v>
      </c>
      <c r="AP44" s="10">
        <v>37.299999999999997</v>
      </c>
      <c r="AQ44" s="20">
        <v>27.6</v>
      </c>
      <c r="AR44" s="10">
        <v>4</v>
      </c>
      <c r="AS44" s="10">
        <v>111</v>
      </c>
      <c r="AT44" s="10">
        <v>466</v>
      </c>
      <c r="AU44" s="10">
        <v>1552</v>
      </c>
      <c r="AV44" s="10">
        <v>384</v>
      </c>
      <c r="AW44" s="10">
        <v>6.68</v>
      </c>
      <c r="AX44" s="20">
        <v>12.8</v>
      </c>
      <c r="AY44" s="10">
        <v>138</v>
      </c>
      <c r="AZ44" s="10">
        <v>3.5</v>
      </c>
      <c r="BA44" s="10">
        <v>100</v>
      </c>
      <c r="BB44" s="10">
        <v>0</v>
      </c>
      <c r="BC44" s="10">
        <v>4179</v>
      </c>
      <c r="BD44" s="10">
        <v>60</v>
      </c>
      <c r="BE44" s="20">
        <v>1.4</v>
      </c>
      <c r="BF44" s="10">
        <v>4650000</v>
      </c>
      <c r="BG44" s="10">
        <v>4.55</v>
      </c>
      <c r="BK44" s="10"/>
    </row>
    <row r="45" spans="1:71" s="17" customFormat="1" x14ac:dyDescent="0.25">
      <c r="A45" s="9">
        <v>88</v>
      </c>
      <c r="B45" s="10">
        <v>58</v>
      </c>
      <c r="C45" s="10" t="s">
        <v>59</v>
      </c>
      <c r="D45" s="10">
        <v>1</v>
      </c>
      <c r="E45" s="10" t="s">
        <v>81</v>
      </c>
      <c r="F45" s="10">
        <v>1</v>
      </c>
      <c r="G45" s="10" t="s">
        <v>70</v>
      </c>
      <c r="H45" s="10">
        <v>1</v>
      </c>
      <c r="I45" s="10">
        <v>1.72</v>
      </c>
      <c r="J45" s="10">
        <v>112</v>
      </c>
      <c r="K45" s="11">
        <v>37.858301784748519</v>
      </c>
      <c r="L45" s="10" t="s">
        <v>62</v>
      </c>
      <c r="M45" s="10">
        <v>1</v>
      </c>
      <c r="N45" s="10" t="s">
        <v>63</v>
      </c>
      <c r="O45" s="10">
        <v>2</v>
      </c>
      <c r="P45" s="10">
        <v>1</v>
      </c>
      <c r="Q45" s="10" t="s">
        <v>76</v>
      </c>
      <c r="R45" s="10">
        <v>2</v>
      </c>
      <c r="S45" s="10">
        <v>2</v>
      </c>
      <c r="T45" s="10" t="s">
        <v>65</v>
      </c>
      <c r="U45" s="10">
        <v>2</v>
      </c>
      <c r="V45" s="10" t="s">
        <v>63</v>
      </c>
      <c r="W45" s="10">
        <v>2</v>
      </c>
      <c r="X45" s="14" t="s">
        <v>191</v>
      </c>
      <c r="Y45" s="14" t="s">
        <v>124</v>
      </c>
      <c r="Z45" s="14" t="s">
        <v>366</v>
      </c>
      <c r="AA45" s="15">
        <v>74</v>
      </c>
      <c r="AB45" s="21">
        <v>160</v>
      </c>
      <c r="AC45" s="9">
        <v>100</v>
      </c>
      <c r="AD45" s="10">
        <v>92</v>
      </c>
      <c r="AE45" s="10">
        <v>21</v>
      </c>
      <c r="AF45" s="10" t="s">
        <v>69</v>
      </c>
      <c r="AG45" s="19">
        <v>0</v>
      </c>
      <c r="AH45" s="20">
        <v>15.2</v>
      </c>
      <c r="AI45" s="10">
        <v>3600</v>
      </c>
      <c r="AJ45" s="10">
        <v>153000</v>
      </c>
      <c r="AL45" s="10">
        <v>27</v>
      </c>
      <c r="AM45" s="10">
        <v>0.8</v>
      </c>
      <c r="AT45" s="10">
        <v>263</v>
      </c>
      <c r="AU45" s="10">
        <v>1044</v>
      </c>
      <c r="AV45" s="10">
        <v>85</v>
      </c>
      <c r="AW45" s="10">
        <v>2.69</v>
      </c>
      <c r="AX45" s="20">
        <v>12.4</v>
      </c>
      <c r="AY45" s="10">
        <v>135</v>
      </c>
      <c r="AZ45" s="20">
        <v>4.5</v>
      </c>
      <c r="BB45" s="10">
        <v>0</v>
      </c>
      <c r="BC45" s="10">
        <v>2016</v>
      </c>
      <c r="BD45" s="10">
        <v>180</v>
      </c>
      <c r="BF45" s="10">
        <v>5490000</v>
      </c>
      <c r="BG45" s="10">
        <v>0.31</v>
      </c>
      <c r="BJ45" s="10"/>
      <c r="BK45" s="10"/>
    </row>
    <row r="46" spans="1:71" s="17" customFormat="1" x14ac:dyDescent="0.25">
      <c r="A46" s="39">
        <v>90</v>
      </c>
      <c r="B46" s="40">
        <v>67</v>
      </c>
      <c r="C46" s="40" t="s">
        <v>86</v>
      </c>
      <c r="D46" s="40">
        <v>2</v>
      </c>
      <c r="E46" s="40" t="s">
        <v>81</v>
      </c>
      <c r="F46" s="40">
        <v>1</v>
      </c>
      <c r="G46" s="40" t="s">
        <v>61</v>
      </c>
      <c r="H46" s="40">
        <v>4</v>
      </c>
      <c r="I46" s="40">
        <v>1.65</v>
      </c>
      <c r="J46" s="40">
        <v>82</v>
      </c>
      <c r="K46" s="11">
        <v>30.119375573921033</v>
      </c>
      <c r="L46" s="40" t="s">
        <v>62</v>
      </c>
      <c r="M46" s="40">
        <v>1</v>
      </c>
      <c r="N46" s="40" t="s">
        <v>63</v>
      </c>
      <c r="O46" s="40">
        <v>2</v>
      </c>
      <c r="Q46" s="10" t="s">
        <v>64</v>
      </c>
      <c r="R46" s="40">
        <v>13</v>
      </c>
      <c r="S46" s="10">
        <v>2</v>
      </c>
      <c r="T46" s="40" t="s">
        <v>77</v>
      </c>
      <c r="U46" s="40">
        <v>1</v>
      </c>
      <c r="V46" s="40" t="s">
        <v>63</v>
      </c>
      <c r="W46" s="40">
        <v>2</v>
      </c>
      <c r="X46" s="41" t="s">
        <v>159</v>
      </c>
      <c r="Y46" s="41" t="s">
        <v>367</v>
      </c>
      <c r="Z46" s="42"/>
      <c r="AA46" s="15">
        <v>99</v>
      </c>
      <c r="AB46" s="15">
        <v>136</v>
      </c>
      <c r="AC46" s="40">
        <v>50</v>
      </c>
      <c r="AD46" s="40">
        <v>91</v>
      </c>
      <c r="AE46" s="40">
        <v>21</v>
      </c>
      <c r="AF46" s="40" t="s">
        <v>69</v>
      </c>
      <c r="AG46" s="43">
        <v>0</v>
      </c>
      <c r="AH46" s="44">
        <v>14.2</v>
      </c>
      <c r="AI46" s="40">
        <v>3290</v>
      </c>
      <c r="AJ46" s="40">
        <v>146000</v>
      </c>
      <c r="AK46" s="45"/>
      <c r="AL46" s="40">
        <v>46</v>
      </c>
      <c r="AM46" s="44">
        <v>1.1000000000000001</v>
      </c>
      <c r="AN46" s="40">
        <v>7.46</v>
      </c>
      <c r="AO46" s="40">
        <v>73.900000000000006</v>
      </c>
      <c r="AP46" s="40">
        <v>38.200000000000003</v>
      </c>
      <c r="AQ46" s="44">
        <v>26.9</v>
      </c>
      <c r="AR46" s="40">
        <v>3</v>
      </c>
      <c r="AS46" s="40">
        <v>143</v>
      </c>
      <c r="AT46" s="40">
        <v>307</v>
      </c>
      <c r="AU46" s="40">
        <v>888</v>
      </c>
      <c r="AV46" s="40">
        <v>374</v>
      </c>
      <c r="AW46" s="40">
        <v>1.27</v>
      </c>
      <c r="AX46" s="40">
        <v>12</v>
      </c>
      <c r="AY46" s="40">
        <v>141</v>
      </c>
      <c r="AZ46" s="40">
        <v>3.6</v>
      </c>
      <c r="BA46" s="40">
        <v>105</v>
      </c>
      <c r="BB46" s="40">
        <v>0</v>
      </c>
      <c r="BC46" s="40">
        <v>2106</v>
      </c>
      <c r="BD46" s="40">
        <v>33</v>
      </c>
      <c r="BE46" s="44">
        <v>1.7</v>
      </c>
      <c r="BF46" s="40">
        <v>4580000</v>
      </c>
      <c r="BG46" s="40">
        <v>0.28999999999999998</v>
      </c>
      <c r="BH46" s="45"/>
      <c r="BI46" s="45"/>
      <c r="BJ46" s="10"/>
      <c r="BK46" s="10"/>
      <c r="BL46" s="45"/>
      <c r="BM46" s="45"/>
      <c r="BN46" s="45"/>
      <c r="BO46" s="45"/>
      <c r="BP46" s="45"/>
      <c r="BQ46" s="45"/>
      <c r="BR46" s="45"/>
      <c r="BS46" s="45"/>
    </row>
    <row r="47" spans="1:71" s="17" customFormat="1" x14ac:dyDescent="0.25">
      <c r="A47" s="9">
        <v>91</v>
      </c>
      <c r="B47" s="10">
        <v>55</v>
      </c>
      <c r="C47" s="10" t="s">
        <v>59</v>
      </c>
      <c r="D47" s="10">
        <v>1</v>
      </c>
      <c r="E47" s="10" t="s">
        <v>81</v>
      </c>
      <c r="F47" s="10">
        <v>1</v>
      </c>
      <c r="G47" s="10" t="s">
        <v>70</v>
      </c>
      <c r="H47" s="10">
        <v>1</v>
      </c>
      <c r="I47" s="10">
        <v>1.7</v>
      </c>
      <c r="J47" s="10">
        <v>95</v>
      </c>
      <c r="K47" s="11">
        <v>32.871972318339104</v>
      </c>
      <c r="L47" s="10" t="s">
        <v>62</v>
      </c>
      <c r="M47" s="10">
        <v>1</v>
      </c>
      <c r="N47" s="10" t="s">
        <v>71</v>
      </c>
      <c r="O47" s="10">
        <v>1</v>
      </c>
      <c r="P47" s="45"/>
      <c r="Q47" s="40" t="s">
        <v>64</v>
      </c>
      <c r="R47" s="10">
        <v>12</v>
      </c>
      <c r="S47" s="10">
        <v>2</v>
      </c>
      <c r="T47" s="10" t="s">
        <v>71</v>
      </c>
      <c r="U47" s="10">
        <v>3</v>
      </c>
      <c r="V47" s="10" t="s">
        <v>63</v>
      </c>
      <c r="W47" s="10">
        <v>2</v>
      </c>
      <c r="X47" s="14" t="s">
        <v>368</v>
      </c>
      <c r="Y47" s="14" t="s">
        <v>162</v>
      </c>
      <c r="Z47" s="14" t="s">
        <v>369</v>
      </c>
      <c r="AA47" s="15">
        <v>94</v>
      </c>
      <c r="AB47" s="15">
        <v>125</v>
      </c>
      <c r="AC47" s="10">
        <v>85</v>
      </c>
      <c r="AD47" s="10">
        <v>82</v>
      </c>
      <c r="AE47" s="10">
        <v>28</v>
      </c>
      <c r="AF47" s="10" t="s">
        <v>85</v>
      </c>
      <c r="AG47" s="19">
        <v>3</v>
      </c>
      <c r="AH47" s="20">
        <v>15.6</v>
      </c>
      <c r="AI47" s="10">
        <v>5130</v>
      </c>
      <c r="AJ47" s="10">
        <v>152000</v>
      </c>
      <c r="AL47" s="10">
        <v>62</v>
      </c>
      <c r="AM47" s="10">
        <v>1</v>
      </c>
      <c r="AN47" s="10">
        <v>7.37</v>
      </c>
      <c r="AO47" s="10">
        <v>89.1</v>
      </c>
      <c r="AP47" s="10">
        <v>56.2</v>
      </c>
      <c r="AQ47" s="10">
        <v>32.299999999999997</v>
      </c>
      <c r="AR47" s="10">
        <v>7</v>
      </c>
      <c r="AS47" s="10">
        <v>139</v>
      </c>
      <c r="AT47" s="10">
        <v>230</v>
      </c>
      <c r="AU47" s="10">
        <v>616</v>
      </c>
      <c r="AV47" s="10">
        <v>91</v>
      </c>
      <c r="AW47" s="10">
        <v>0.97</v>
      </c>
      <c r="AX47" s="20">
        <v>13.1</v>
      </c>
      <c r="AY47" s="10">
        <v>137</v>
      </c>
      <c r="AZ47" s="20">
        <v>4.09</v>
      </c>
      <c r="BA47" s="10">
        <v>95</v>
      </c>
      <c r="BB47" s="10">
        <v>0</v>
      </c>
      <c r="BC47" s="10">
        <v>4309</v>
      </c>
      <c r="BD47" s="10">
        <v>51</v>
      </c>
      <c r="BE47" s="10">
        <v>0.9</v>
      </c>
      <c r="BF47" s="10">
        <v>5300000</v>
      </c>
      <c r="BG47" s="10">
        <v>0.19</v>
      </c>
      <c r="BJ47" s="10"/>
      <c r="BK47" s="40"/>
    </row>
    <row r="48" spans="1:71" s="17" customFormat="1" x14ac:dyDescent="0.25">
      <c r="A48" s="9">
        <v>92</v>
      </c>
      <c r="B48" s="10">
        <v>92</v>
      </c>
      <c r="C48" s="10" t="s">
        <v>59</v>
      </c>
      <c r="D48" s="10">
        <v>1</v>
      </c>
      <c r="E48" s="10" t="s">
        <v>81</v>
      </c>
      <c r="F48" s="10">
        <v>1</v>
      </c>
      <c r="G48" s="10" t="s">
        <v>92</v>
      </c>
      <c r="H48" s="10">
        <v>2</v>
      </c>
      <c r="I48" s="10">
        <v>1.67</v>
      </c>
      <c r="J48" s="10">
        <v>86</v>
      </c>
      <c r="K48" s="11">
        <v>30.836530531750871</v>
      </c>
      <c r="L48" s="10" t="s">
        <v>62</v>
      </c>
      <c r="M48" s="10">
        <v>1</v>
      </c>
      <c r="N48" s="10" t="s">
        <v>63</v>
      </c>
      <c r="O48" s="10">
        <v>2</v>
      </c>
      <c r="P48" s="10">
        <v>3</v>
      </c>
      <c r="Q48" s="10" t="s">
        <v>76</v>
      </c>
      <c r="R48" s="10">
        <v>10</v>
      </c>
      <c r="S48" s="10">
        <v>2</v>
      </c>
      <c r="T48" s="10" t="s">
        <v>77</v>
      </c>
      <c r="U48" s="10">
        <v>1</v>
      </c>
      <c r="V48" s="10" t="s">
        <v>63</v>
      </c>
      <c r="W48" s="10">
        <v>2</v>
      </c>
      <c r="X48" s="14" t="s">
        <v>370</v>
      </c>
      <c r="Y48" s="14" t="s">
        <v>371</v>
      </c>
      <c r="Z48" s="14" t="s">
        <v>372</v>
      </c>
      <c r="AA48" s="15">
        <v>88</v>
      </c>
      <c r="AB48" s="15">
        <v>141</v>
      </c>
      <c r="AC48" s="10">
        <v>80</v>
      </c>
      <c r="AD48" s="10">
        <v>94</v>
      </c>
      <c r="AE48" s="10">
        <v>24</v>
      </c>
      <c r="AF48" s="10" t="s">
        <v>85</v>
      </c>
      <c r="AG48" s="19">
        <v>3</v>
      </c>
      <c r="AH48" s="20">
        <v>12.4</v>
      </c>
      <c r="AI48" s="9">
        <v>21070</v>
      </c>
      <c r="AJ48" s="9">
        <v>385000</v>
      </c>
      <c r="AK48" s="10">
        <v>183</v>
      </c>
      <c r="AL48" s="10">
        <v>171</v>
      </c>
      <c r="AM48" s="20">
        <v>3.5</v>
      </c>
      <c r="AS48" s="10">
        <v>183</v>
      </c>
      <c r="AT48" s="10">
        <v>499</v>
      </c>
      <c r="AU48" s="9">
        <v>1264</v>
      </c>
      <c r="AV48" s="10">
        <v>367</v>
      </c>
      <c r="AW48" s="10">
        <v>31.24</v>
      </c>
      <c r="AX48" s="20">
        <v>14.8</v>
      </c>
      <c r="AY48" s="10">
        <v>131</v>
      </c>
      <c r="AZ48" s="20">
        <v>5.8</v>
      </c>
      <c r="BB48" s="10">
        <v>14.2</v>
      </c>
      <c r="BC48" s="9">
        <v>18963</v>
      </c>
      <c r="BD48" s="10">
        <v>211</v>
      </c>
      <c r="BF48" s="9">
        <v>3890000</v>
      </c>
      <c r="BG48" s="10">
        <v>12.6</v>
      </c>
      <c r="BJ48" s="10"/>
      <c r="BK48" s="10"/>
    </row>
    <row r="49" spans="1:71" s="17" customFormat="1" x14ac:dyDescent="0.25">
      <c r="A49" s="9">
        <v>94</v>
      </c>
      <c r="B49" s="10">
        <v>88</v>
      </c>
      <c r="C49" s="10" t="s">
        <v>86</v>
      </c>
      <c r="D49" s="10">
        <v>2</v>
      </c>
      <c r="E49" s="10" t="s">
        <v>81</v>
      </c>
      <c r="F49" s="10">
        <v>1</v>
      </c>
      <c r="G49" s="10" t="s">
        <v>61</v>
      </c>
      <c r="H49" s="10">
        <v>4</v>
      </c>
      <c r="I49" s="10">
        <v>1.55</v>
      </c>
      <c r="J49" s="10">
        <v>53</v>
      </c>
      <c r="K49" s="11">
        <v>22.060353798126947</v>
      </c>
      <c r="L49" s="10" t="s">
        <v>62</v>
      </c>
      <c r="M49" s="10">
        <v>1</v>
      </c>
      <c r="N49" s="10" t="s">
        <v>63</v>
      </c>
      <c r="O49" s="10">
        <v>2</v>
      </c>
      <c r="Q49" s="10" t="s">
        <v>64</v>
      </c>
      <c r="R49" s="10">
        <v>4</v>
      </c>
      <c r="S49" s="10">
        <v>2</v>
      </c>
      <c r="T49" s="10" t="s">
        <v>77</v>
      </c>
      <c r="U49" s="10">
        <v>1</v>
      </c>
      <c r="V49" s="10" t="s">
        <v>63</v>
      </c>
      <c r="W49" s="10">
        <v>2</v>
      </c>
      <c r="X49" s="14" t="s">
        <v>373</v>
      </c>
      <c r="Y49" s="14" t="s">
        <v>374</v>
      </c>
      <c r="Z49" s="14" t="s">
        <v>375</v>
      </c>
      <c r="AA49" s="15">
        <v>103</v>
      </c>
      <c r="AB49" s="15">
        <v>168</v>
      </c>
      <c r="AC49" s="10">
        <v>78</v>
      </c>
      <c r="AD49" s="10">
        <v>91</v>
      </c>
      <c r="AE49" s="10">
        <v>28</v>
      </c>
      <c r="AF49" s="10" t="s">
        <v>119</v>
      </c>
      <c r="AG49" s="19">
        <v>1</v>
      </c>
      <c r="BK49" s="10"/>
    </row>
    <row r="50" spans="1:71" s="17" customFormat="1" x14ac:dyDescent="0.25">
      <c r="A50" s="9">
        <v>95</v>
      </c>
      <c r="B50" s="10">
        <v>43</v>
      </c>
      <c r="C50" s="10" t="s">
        <v>59</v>
      </c>
      <c r="D50" s="10">
        <v>1</v>
      </c>
      <c r="E50" s="10" t="s">
        <v>81</v>
      </c>
      <c r="F50" s="10">
        <v>1</v>
      </c>
      <c r="G50" s="10" t="s">
        <v>70</v>
      </c>
      <c r="H50" s="10">
        <v>1</v>
      </c>
      <c r="I50" s="10">
        <v>1.7</v>
      </c>
      <c r="J50" s="10">
        <v>90</v>
      </c>
      <c r="K50" s="11">
        <v>31.141868512110729</v>
      </c>
      <c r="L50" s="10" t="s">
        <v>62</v>
      </c>
      <c r="M50" s="10">
        <v>1</v>
      </c>
      <c r="N50" s="10" t="s">
        <v>63</v>
      </c>
      <c r="O50" s="10">
        <v>2</v>
      </c>
      <c r="Q50" s="10" t="s">
        <v>64</v>
      </c>
      <c r="R50" s="10">
        <v>3</v>
      </c>
      <c r="S50" s="10">
        <v>2</v>
      </c>
      <c r="T50" s="10" t="s">
        <v>77</v>
      </c>
      <c r="U50" s="10">
        <v>1</v>
      </c>
      <c r="V50" s="10" t="s">
        <v>63</v>
      </c>
      <c r="W50" s="10">
        <v>2</v>
      </c>
      <c r="X50" s="14" t="s">
        <v>376</v>
      </c>
      <c r="Y50" s="14" t="s">
        <v>192</v>
      </c>
      <c r="Z50" s="14" t="s">
        <v>377</v>
      </c>
      <c r="AA50" s="15">
        <v>67</v>
      </c>
      <c r="AB50" s="15">
        <v>120</v>
      </c>
      <c r="AC50" s="10">
        <v>80</v>
      </c>
      <c r="AD50" s="10">
        <v>88</v>
      </c>
      <c r="AE50" s="10">
        <v>21</v>
      </c>
      <c r="AF50" s="10" t="s">
        <v>80</v>
      </c>
      <c r="AG50" s="19">
        <v>4</v>
      </c>
      <c r="AH50" s="10">
        <v>14</v>
      </c>
      <c r="AI50" s="9">
        <v>3240</v>
      </c>
      <c r="AJ50" s="9">
        <v>158000</v>
      </c>
      <c r="AK50" s="10">
        <v>99</v>
      </c>
      <c r="AL50" s="10">
        <v>20</v>
      </c>
      <c r="AM50" s="10">
        <v>0.3</v>
      </c>
      <c r="AN50" s="10">
        <v>7.41</v>
      </c>
      <c r="AO50" s="10">
        <v>63</v>
      </c>
      <c r="AP50" s="10">
        <v>46.1</v>
      </c>
      <c r="AQ50" s="20">
        <v>29.4</v>
      </c>
      <c r="AR50" s="20">
        <v>4.8</v>
      </c>
      <c r="AS50" s="10">
        <v>99</v>
      </c>
      <c r="AT50" s="10">
        <v>175</v>
      </c>
      <c r="AU50" s="9">
        <v>1296</v>
      </c>
      <c r="AV50" s="10">
        <v>39</v>
      </c>
      <c r="AW50" s="10">
        <v>1.18</v>
      </c>
      <c r="AX50" s="20">
        <v>13.2</v>
      </c>
      <c r="AY50" s="10">
        <v>138</v>
      </c>
      <c r="AZ50" s="10">
        <v>4.4000000000000004</v>
      </c>
      <c r="BA50" s="10">
        <v>101</v>
      </c>
      <c r="BB50" s="10">
        <v>0</v>
      </c>
      <c r="BC50" s="9">
        <v>1523</v>
      </c>
      <c r="BD50" s="10">
        <v>97</v>
      </c>
      <c r="BE50" s="10">
        <v>0.9</v>
      </c>
      <c r="BF50" s="9">
        <v>3990000</v>
      </c>
      <c r="BG50" s="10">
        <v>0.25</v>
      </c>
    </row>
    <row r="51" spans="1:71" s="17" customFormat="1" x14ac:dyDescent="0.25">
      <c r="A51" s="9">
        <v>97</v>
      </c>
      <c r="B51" s="10">
        <v>86</v>
      </c>
      <c r="C51" s="10" t="s">
        <v>59</v>
      </c>
      <c r="D51" s="10">
        <v>1</v>
      </c>
      <c r="E51" s="10" t="s">
        <v>81</v>
      </c>
      <c r="F51" s="10">
        <v>1</v>
      </c>
      <c r="G51" s="10" t="s">
        <v>61</v>
      </c>
      <c r="H51" s="10">
        <v>4</v>
      </c>
      <c r="I51" s="10">
        <v>1.7</v>
      </c>
      <c r="J51" s="10">
        <v>60</v>
      </c>
      <c r="K51" s="11">
        <v>20.761245674740486</v>
      </c>
      <c r="L51" s="10" t="s">
        <v>62</v>
      </c>
      <c r="M51" s="10">
        <v>1</v>
      </c>
      <c r="N51" s="10" t="s">
        <v>71</v>
      </c>
      <c r="O51" s="10">
        <v>1</v>
      </c>
      <c r="Q51" s="10" t="s">
        <v>64</v>
      </c>
      <c r="R51" s="10">
        <v>5</v>
      </c>
      <c r="S51" s="10">
        <v>2</v>
      </c>
      <c r="T51" s="10" t="s">
        <v>65</v>
      </c>
      <c r="U51" s="10">
        <v>2</v>
      </c>
      <c r="V51" s="10" t="s">
        <v>63</v>
      </c>
      <c r="W51" s="10">
        <v>2</v>
      </c>
      <c r="X51" s="14" t="s">
        <v>378</v>
      </c>
      <c r="Y51" s="14" t="s">
        <v>379</v>
      </c>
      <c r="Z51" s="14" t="s">
        <v>380</v>
      </c>
      <c r="AA51" s="15">
        <v>92</v>
      </c>
      <c r="AB51" s="15">
        <v>129</v>
      </c>
      <c r="AC51" s="10">
        <v>70</v>
      </c>
      <c r="AD51" s="10">
        <v>89</v>
      </c>
      <c r="AE51" s="10">
        <v>40</v>
      </c>
      <c r="AF51" s="10" t="s">
        <v>106</v>
      </c>
      <c r="AG51" s="19">
        <v>2</v>
      </c>
      <c r="AH51" s="20">
        <v>12.1</v>
      </c>
      <c r="AI51" s="10">
        <v>10390</v>
      </c>
      <c r="AJ51" s="10">
        <v>195000</v>
      </c>
      <c r="AL51" s="10">
        <v>109</v>
      </c>
      <c r="AM51" s="20">
        <v>1.6</v>
      </c>
      <c r="AN51" s="10">
        <v>7.43</v>
      </c>
      <c r="AO51" s="10">
        <v>74.900000000000006</v>
      </c>
      <c r="AP51" s="10">
        <v>35.1</v>
      </c>
      <c r="AQ51" s="20">
        <v>23.1</v>
      </c>
      <c r="AR51" s="10">
        <v>-1.3</v>
      </c>
      <c r="AS51" s="10">
        <v>167</v>
      </c>
      <c r="AT51" s="10">
        <v>300</v>
      </c>
      <c r="AU51" s="10">
        <v>935</v>
      </c>
      <c r="AW51" s="10">
        <v>20.22</v>
      </c>
      <c r="AX51" s="20">
        <v>14.6</v>
      </c>
      <c r="AY51" s="10">
        <v>150</v>
      </c>
      <c r="AZ51" s="10">
        <v>3.6</v>
      </c>
      <c r="BA51" s="10">
        <v>116</v>
      </c>
      <c r="BB51" s="10">
        <v>0.4</v>
      </c>
      <c r="BC51" s="10">
        <v>9039</v>
      </c>
      <c r="BD51" s="10">
        <v>104</v>
      </c>
      <c r="BE51" s="20">
        <v>2.7</v>
      </c>
      <c r="BF51" s="10">
        <v>3930000</v>
      </c>
      <c r="BG51" s="10">
        <v>0.53</v>
      </c>
      <c r="BK51" s="10"/>
    </row>
    <row r="52" spans="1:71" s="17" customFormat="1" x14ac:dyDescent="0.25">
      <c r="A52" s="46">
        <v>98</v>
      </c>
      <c r="B52" s="47">
        <v>45</v>
      </c>
      <c r="C52" s="40" t="s">
        <v>59</v>
      </c>
      <c r="D52" s="40">
        <v>1</v>
      </c>
      <c r="E52" s="40" t="s">
        <v>81</v>
      </c>
      <c r="F52" s="40">
        <v>1</v>
      </c>
      <c r="G52" s="40" t="s">
        <v>92</v>
      </c>
      <c r="H52" s="40">
        <v>2</v>
      </c>
      <c r="I52" s="47">
        <v>1.89</v>
      </c>
      <c r="J52" s="47">
        <v>115</v>
      </c>
      <c r="K52" s="11">
        <v>32.193947537862883</v>
      </c>
      <c r="L52" s="40" t="s">
        <v>62</v>
      </c>
      <c r="M52" s="40">
        <v>1</v>
      </c>
      <c r="N52" s="47" t="s">
        <v>71</v>
      </c>
      <c r="O52" s="47">
        <v>1</v>
      </c>
      <c r="P52" s="17">
        <v>1</v>
      </c>
      <c r="Q52" s="10" t="s">
        <v>76</v>
      </c>
      <c r="R52" s="47">
        <v>7</v>
      </c>
      <c r="S52" s="10">
        <v>2</v>
      </c>
      <c r="T52" s="40"/>
      <c r="U52" s="40"/>
      <c r="V52" s="40"/>
      <c r="W52" s="40"/>
      <c r="X52" s="41"/>
      <c r="Y52" s="48">
        <v>65</v>
      </c>
      <c r="Z52" s="41" t="s">
        <v>381</v>
      </c>
      <c r="AA52" s="49">
        <v>94</v>
      </c>
      <c r="AB52" s="49" t="s">
        <v>64</v>
      </c>
      <c r="AC52" s="47"/>
      <c r="AD52" s="40" t="s">
        <v>64</v>
      </c>
      <c r="AE52" s="40" t="s">
        <v>64</v>
      </c>
      <c r="AF52" s="50" t="s">
        <v>64</v>
      </c>
      <c r="AG52" s="51">
        <v>2</v>
      </c>
      <c r="AH52" s="52">
        <v>1.31</v>
      </c>
      <c r="AI52" s="46">
        <v>4869</v>
      </c>
      <c r="AJ52" s="47">
        <v>66000</v>
      </c>
      <c r="AK52" s="46">
        <v>6580</v>
      </c>
      <c r="AL52" s="47">
        <v>198</v>
      </c>
      <c r="AM52" s="40"/>
      <c r="AN52" s="40"/>
      <c r="AO52" s="47">
        <v>53</v>
      </c>
      <c r="AP52" s="47">
        <v>99</v>
      </c>
      <c r="AQ52" s="40">
        <v>5.84</v>
      </c>
      <c r="AR52" s="44">
        <v>11.7</v>
      </c>
      <c r="AS52" s="53" t="s">
        <v>64</v>
      </c>
      <c r="AT52" s="53" t="s">
        <v>64</v>
      </c>
      <c r="AU52" s="40">
        <v>1180</v>
      </c>
      <c r="AV52" s="47">
        <v>6</v>
      </c>
      <c r="AW52" s="47">
        <v>1</v>
      </c>
      <c r="AX52" s="47">
        <v>4</v>
      </c>
      <c r="AY52" s="47">
        <v>1</v>
      </c>
      <c r="AZ52" s="53" t="s">
        <v>64</v>
      </c>
      <c r="BA52" s="47">
        <v>7</v>
      </c>
      <c r="BB52" s="47">
        <v>9</v>
      </c>
      <c r="BC52" s="47">
        <v>9</v>
      </c>
      <c r="BD52" s="47">
        <v>9</v>
      </c>
      <c r="BE52" s="47">
        <v>9</v>
      </c>
      <c r="BF52" s="47">
        <v>9</v>
      </c>
      <c r="BG52" s="40"/>
      <c r="BH52" s="40"/>
      <c r="BI52" s="40"/>
      <c r="BJ52" s="20"/>
      <c r="BK52" s="10"/>
      <c r="BL52" s="45"/>
      <c r="BM52" s="45"/>
      <c r="BN52" s="45"/>
      <c r="BO52" s="45"/>
      <c r="BP52" s="45"/>
      <c r="BQ52" s="45"/>
      <c r="BR52" s="45"/>
      <c r="BS52" s="45"/>
    </row>
    <row r="53" spans="1:71" s="17" customFormat="1" x14ac:dyDescent="0.25">
      <c r="A53" s="9">
        <v>99</v>
      </c>
      <c r="B53" s="10">
        <v>24</v>
      </c>
      <c r="C53" s="10" t="s">
        <v>59</v>
      </c>
      <c r="D53" s="10">
        <v>1</v>
      </c>
      <c r="E53" s="10" t="s">
        <v>81</v>
      </c>
      <c r="F53" s="10">
        <v>1</v>
      </c>
      <c r="G53" s="10" t="s">
        <v>70</v>
      </c>
      <c r="H53" s="10">
        <v>1</v>
      </c>
      <c r="I53" s="10">
        <v>1.7</v>
      </c>
      <c r="J53" s="10">
        <v>83</v>
      </c>
      <c r="K53" s="11">
        <v>28.719723183391007</v>
      </c>
      <c r="L53" s="10" t="s">
        <v>62</v>
      </c>
      <c r="M53" s="10">
        <v>1</v>
      </c>
      <c r="N53" s="10" t="s">
        <v>71</v>
      </c>
      <c r="O53" s="10">
        <v>1</v>
      </c>
      <c r="P53" s="40">
        <v>1</v>
      </c>
      <c r="Q53" s="40" t="s">
        <v>76</v>
      </c>
      <c r="R53" s="10">
        <v>5</v>
      </c>
      <c r="S53" s="10">
        <v>2</v>
      </c>
      <c r="T53" s="10" t="s">
        <v>77</v>
      </c>
      <c r="U53" s="10">
        <v>1</v>
      </c>
      <c r="V53" s="10" t="s">
        <v>71</v>
      </c>
      <c r="W53" s="10">
        <v>1</v>
      </c>
      <c r="X53" s="18"/>
      <c r="Y53" s="18"/>
      <c r="Z53" s="14" t="s">
        <v>382</v>
      </c>
      <c r="AA53" s="15">
        <v>101</v>
      </c>
      <c r="AB53" s="15">
        <v>120</v>
      </c>
      <c r="AC53" s="10">
        <v>80</v>
      </c>
      <c r="AD53" s="10">
        <v>90</v>
      </c>
      <c r="AE53" s="10">
        <v>22</v>
      </c>
      <c r="AF53" s="10" t="s">
        <v>85</v>
      </c>
      <c r="AG53" s="19">
        <v>3</v>
      </c>
      <c r="AH53" s="10">
        <v>15</v>
      </c>
      <c r="AI53" s="10">
        <v>6140</v>
      </c>
      <c r="AJ53" s="10">
        <v>202000</v>
      </c>
      <c r="AL53" s="10">
        <v>24</v>
      </c>
      <c r="AM53" s="10">
        <v>0.9</v>
      </c>
      <c r="AN53" s="10">
        <v>7.43</v>
      </c>
      <c r="AO53" s="10">
        <v>58</v>
      </c>
      <c r="AP53" s="10">
        <v>37.700000000000003</v>
      </c>
      <c r="AQ53" s="20">
        <v>25.2</v>
      </c>
      <c r="AR53" s="10">
        <v>0.9</v>
      </c>
      <c r="AS53" s="10">
        <v>105</v>
      </c>
      <c r="AT53" s="10">
        <v>264</v>
      </c>
      <c r="AU53" s="10">
        <v>860</v>
      </c>
      <c r="AV53" s="10">
        <v>64</v>
      </c>
      <c r="AW53" s="10">
        <v>5.66</v>
      </c>
      <c r="AX53" s="20">
        <v>12.7</v>
      </c>
      <c r="AY53" s="10">
        <v>141</v>
      </c>
      <c r="AZ53" s="10">
        <v>3.3</v>
      </c>
      <c r="BA53" s="10">
        <v>106</v>
      </c>
      <c r="BB53" s="10">
        <v>0</v>
      </c>
      <c r="BC53" s="10">
        <v>4973</v>
      </c>
      <c r="BD53" s="10">
        <v>61</v>
      </c>
      <c r="BE53" s="10">
        <v>0.9</v>
      </c>
      <c r="BF53" s="10">
        <v>4860000</v>
      </c>
      <c r="BG53" s="10">
        <v>0.83</v>
      </c>
      <c r="BK53" s="40"/>
    </row>
    <row r="54" spans="1:71" s="17" customFormat="1" x14ac:dyDescent="0.25">
      <c r="A54" s="54">
        <v>101</v>
      </c>
      <c r="B54" s="56">
        <v>69</v>
      </c>
      <c r="C54" s="55" t="s">
        <v>59</v>
      </c>
      <c r="D54" s="55">
        <v>1</v>
      </c>
      <c r="E54" s="55" t="s">
        <v>81</v>
      </c>
      <c r="F54" s="55">
        <v>1</v>
      </c>
      <c r="G54" s="55" t="s">
        <v>92</v>
      </c>
      <c r="H54" s="55">
        <v>2</v>
      </c>
      <c r="I54" s="56">
        <v>1.63</v>
      </c>
      <c r="J54" s="56">
        <v>65</v>
      </c>
      <c r="K54" s="11">
        <v>24.464601603372351</v>
      </c>
      <c r="L54" s="55" t="s">
        <v>62</v>
      </c>
      <c r="M54" s="55">
        <v>1</v>
      </c>
      <c r="N54" s="55"/>
      <c r="O54" s="55"/>
      <c r="P54" s="10">
        <v>4</v>
      </c>
      <c r="Q54" s="10" t="s">
        <v>76</v>
      </c>
      <c r="R54" s="55">
        <v>7</v>
      </c>
      <c r="S54" s="10">
        <v>2</v>
      </c>
      <c r="T54" s="56">
        <v>40</v>
      </c>
      <c r="U54" s="56" t="s">
        <v>64</v>
      </c>
      <c r="V54" s="55" t="s">
        <v>383</v>
      </c>
      <c r="W54" s="55">
        <v>1</v>
      </c>
      <c r="X54" s="57" t="s">
        <v>326</v>
      </c>
      <c r="Y54" s="58">
        <v>82</v>
      </c>
      <c r="Z54" s="57" t="s">
        <v>384</v>
      </c>
      <c r="AA54" s="49">
        <v>90</v>
      </c>
      <c r="AB54" s="49" t="s">
        <v>64</v>
      </c>
      <c r="AC54" s="56"/>
      <c r="AD54" s="55" t="s">
        <v>64</v>
      </c>
      <c r="AE54" s="55" t="s">
        <v>64</v>
      </c>
      <c r="AF54" s="56">
        <v>5280000</v>
      </c>
      <c r="AG54" s="59" t="s">
        <v>64</v>
      </c>
      <c r="AH54" s="60">
        <v>3.83</v>
      </c>
      <c r="AI54" s="54">
        <v>3881</v>
      </c>
      <c r="AJ54" s="56">
        <v>101000</v>
      </c>
      <c r="AK54" s="54">
        <v>5040</v>
      </c>
      <c r="AL54" s="56">
        <v>324</v>
      </c>
      <c r="AM54" s="55"/>
      <c r="AN54" s="55"/>
      <c r="AO54" s="56">
        <v>36</v>
      </c>
      <c r="AP54" s="56">
        <v>44</v>
      </c>
      <c r="AQ54" s="61">
        <v>11.3</v>
      </c>
      <c r="AR54" s="61">
        <v>11.08</v>
      </c>
      <c r="AS54" s="62" t="s">
        <v>64</v>
      </c>
      <c r="AT54" s="62" t="s">
        <v>64</v>
      </c>
      <c r="AU54" s="55"/>
      <c r="AV54" s="56">
        <v>0</v>
      </c>
      <c r="AW54" s="56">
        <v>0</v>
      </c>
      <c r="AX54" s="56">
        <v>0</v>
      </c>
      <c r="AY54" s="56">
        <v>0</v>
      </c>
      <c r="AZ54" s="55"/>
      <c r="BA54" s="56">
        <v>0</v>
      </c>
      <c r="BB54" s="56">
        <v>0</v>
      </c>
      <c r="BC54" s="56">
        <v>0</v>
      </c>
      <c r="BD54" s="56">
        <v>0</v>
      </c>
      <c r="BE54" s="56">
        <v>0</v>
      </c>
      <c r="BF54" s="56">
        <v>0</v>
      </c>
      <c r="BG54" s="55"/>
      <c r="BH54" s="55"/>
      <c r="BI54" s="55"/>
      <c r="BJ54" s="20"/>
      <c r="BK54" s="10"/>
      <c r="BL54" s="63"/>
      <c r="BM54" s="63"/>
      <c r="BN54" s="63"/>
      <c r="BO54" s="63"/>
      <c r="BP54" s="63"/>
      <c r="BQ54" s="63"/>
      <c r="BR54" s="63"/>
      <c r="BS54" s="63"/>
    </row>
    <row r="55" spans="1:71" s="17" customFormat="1" x14ac:dyDescent="0.25">
      <c r="A55" s="9">
        <v>102</v>
      </c>
      <c r="B55" s="10">
        <v>83</v>
      </c>
      <c r="C55" s="10" t="s">
        <v>86</v>
      </c>
      <c r="D55" s="10">
        <v>2</v>
      </c>
      <c r="E55" s="10" t="s">
        <v>81</v>
      </c>
      <c r="F55" s="10">
        <v>1</v>
      </c>
      <c r="G55" s="10" t="s">
        <v>61</v>
      </c>
      <c r="H55" s="10">
        <v>4</v>
      </c>
      <c r="I55" s="10">
        <v>1.68</v>
      </c>
      <c r="J55" s="10">
        <v>80</v>
      </c>
      <c r="K55" s="11">
        <v>28.344671201814062</v>
      </c>
      <c r="L55" s="10" t="s">
        <v>62</v>
      </c>
      <c r="M55" s="10">
        <v>1</v>
      </c>
      <c r="N55" s="10" t="s">
        <v>71</v>
      </c>
      <c r="O55" s="10">
        <v>1</v>
      </c>
      <c r="P55" s="55" t="s">
        <v>64</v>
      </c>
      <c r="Q55" s="55"/>
      <c r="R55" s="10">
        <v>9</v>
      </c>
      <c r="S55" s="10">
        <v>2</v>
      </c>
      <c r="T55" s="10" t="s">
        <v>77</v>
      </c>
      <c r="U55" s="10">
        <v>1</v>
      </c>
      <c r="V55" s="10" t="s">
        <v>63</v>
      </c>
      <c r="W55" s="10">
        <v>2</v>
      </c>
      <c r="X55" s="14" t="s">
        <v>159</v>
      </c>
      <c r="Y55" s="14" t="s">
        <v>385</v>
      </c>
      <c r="Z55" s="18"/>
      <c r="AA55" s="15">
        <v>80</v>
      </c>
      <c r="AB55" s="15">
        <v>175</v>
      </c>
      <c r="AC55" s="10">
        <v>90</v>
      </c>
      <c r="AD55" s="10">
        <v>91</v>
      </c>
      <c r="AE55" s="10">
        <v>24</v>
      </c>
      <c r="AF55" s="10" t="s">
        <v>85</v>
      </c>
      <c r="AG55" s="19">
        <v>3</v>
      </c>
      <c r="AH55" s="20">
        <v>13.3</v>
      </c>
      <c r="AI55" s="9">
        <v>8500</v>
      </c>
      <c r="AJ55" s="9">
        <v>356000</v>
      </c>
      <c r="AL55" s="10">
        <v>52</v>
      </c>
      <c r="AM55" s="20">
        <v>1.2</v>
      </c>
      <c r="AN55" s="10">
        <v>7.43</v>
      </c>
      <c r="AO55" s="10">
        <v>69.599999999999994</v>
      </c>
      <c r="AP55" s="10">
        <v>32.1</v>
      </c>
      <c r="AQ55" s="20">
        <v>21.4</v>
      </c>
      <c r="AR55" s="10">
        <v>-2.9</v>
      </c>
      <c r="AS55" s="10">
        <v>90</v>
      </c>
      <c r="AT55" s="10">
        <v>395</v>
      </c>
      <c r="AU55" s="9">
        <v>1530</v>
      </c>
      <c r="AV55" s="10">
        <v>87</v>
      </c>
      <c r="AW55" s="20">
        <v>10.11</v>
      </c>
      <c r="AX55" s="20">
        <v>11.5</v>
      </c>
      <c r="AY55" s="10">
        <v>141</v>
      </c>
      <c r="AZ55" s="10">
        <v>4.59</v>
      </c>
      <c r="BA55" s="10">
        <v>110</v>
      </c>
      <c r="BB55" s="10">
        <v>0</v>
      </c>
      <c r="BC55" s="9">
        <v>6630</v>
      </c>
      <c r="BD55" s="10">
        <v>85</v>
      </c>
      <c r="BE55" s="20">
        <v>1.4</v>
      </c>
      <c r="BF55" s="10">
        <v>4170000</v>
      </c>
      <c r="BG55" s="10">
        <v>1.29</v>
      </c>
      <c r="BJ55" s="10"/>
      <c r="BK55" s="55"/>
    </row>
    <row r="56" spans="1:71" s="17" customFormat="1" x14ac:dyDescent="0.25">
      <c r="A56" s="9">
        <v>104</v>
      </c>
      <c r="B56" s="10">
        <v>61</v>
      </c>
      <c r="C56" s="10" t="s">
        <v>86</v>
      </c>
      <c r="D56" s="10">
        <v>2</v>
      </c>
      <c r="E56" s="10" t="s">
        <v>81</v>
      </c>
      <c r="F56" s="10">
        <v>1</v>
      </c>
      <c r="G56" s="10" t="s">
        <v>61</v>
      </c>
      <c r="H56" s="10">
        <v>4</v>
      </c>
      <c r="I56" s="10">
        <v>1.51</v>
      </c>
      <c r="J56" s="10">
        <v>98</v>
      </c>
      <c r="K56" s="11">
        <v>42.980571027586507</v>
      </c>
      <c r="L56" s="10" t="s">
        <v>62</v>
      </c>
      <c r="M56" s="10">
        <v>1</v>
      </c>
      <c r="N56" s="10" t="s">
        <v>71</v>
      </c>
      <c r="O56" s="10">
        <v>1</v>
      </c>
      <c r="P56" s="10">
        <v>2</v>
      </c>
      <c r="Q56" s="10" t="s">
        <v>76</v>
      </c>
      <c r="R56" s="10">
        <v>2</v>
      </c>
      <c r="S56" s="10">
        <v>2</v>
      </c>
      <c r="T56" s="10" t="s">
        <v>77</v>
      </c>
      <c r="U56" s="10">
        <v>1</v>
      </c>
      <c r="V56" s="10" t="s">
        <v>71</v>
      </c>
      <c r="W56" s="10">
        <v>1</v>
      </c>
      <c r="X56" s="14" t="s">
        <v>386</v>
      </c>
      <c r="Y56" s="14" t="s">
        <v>387</v>
      </c>
      <c r="Z56" s="14" t="s">
        <v>388</v>
      </c>
      <c r="AA56" s="15">
        <v>69</v>
      </c>
      <c r="AB56" s="21">
        <v>180</v>
      </c>
      <c r="AC56" s="9">
        <v>110</v>
      </c>
      <c r="AD56" s="10">
        <v>83</v>
      </c>
      <c r="AE56" s="10">
        <v>21</v>
      </c>
      <c r="AF56" s="10" t="s">
        <v>80</v>
      </c>
      <c r="AG56" s="19">
        <v>4</v>
      </c>
      <c r="AH56" s="20">
        <v>16.8</v>
      </c>
      <c r="AI56" s="9">
        <v>10900</v>
      </c>
      <c r="AJ56" s="9">
        <v>204000</v>
      </c>
      <c r="AL56" s="10">
        <v>52</v>
      </c>
      <c r="AM56" s="10">
        <v>0.9</v>
      </c>
      <c r="AN56" s="10">
        <v>7.49</v>
      </c>
      <c r="AO56" s="10">
        <v>68.900000000000006</v>
      </c>
      <c r="AP56" s="10">
        <v>38.1</v>
      </c>
      <c r="AQ56" s="20">
        <v>28.7</v>
      </c>
      <c r="AR56" s="20">
        <v>5.3</v>
      </c>
      <c r="AS56" s="10">
        <v>94</v>
      </c>
      <c r="AT56" s="10">
        <v>358</v>
      </c>
      <c r="AU56" s="10">
        <v>872</v>
      </c>
      <c r="AV56" s="10">
        <v>124</v>
      </c>
      <c r="AW56" s="10">
        <v>7.77</v>
      </c>
      <c r="AX56" s="10">
        <v>12</v>
      </c>
      <c r="AY56" s="10">
        <v>140</v>
      </c>
      <c r="AZ56" s="20">
        <v>4.3</v>
      </c>
      <c r="BA56" s="10">
        <v>103</v>
      </c>
      <c r="BB56" s="10">
        <v>0</v>
      </c>
      <c r="BC56" s="9">
        <v>9483</v>
      </c>
      <c r="BD56" s="10">
        <v>109</v>
      </c>
      <c r="BE56" s="20">
        <v>1.1000000000000001</v>
      </c>
      <c r="BF56" s="10">
        <v>5680000</v>
      </c>
      <c r="BG56" s="10">
        <v>0.75</v>
      </c>
      <c r="BJ56" s="10"/>
      <c r="BK56" s="10"/>
    </row>
    <row r="57" spans="1:71" s="17" customFormat="1" x14ac:dyDescent="0.25">
      <c r="A57" s="9">
        <v>106</v>
      </c>
      <c r="B57" s="10">
        <v>54</v>
      </c>
      <c r="C57" s="10" t="s">
        <v>86</v>
      </c>
      <c r="D57" s="10">
        <v>2</v>
      </c>
      <c r="E57" s="10" t="s">
        <v>81</v>
      </c>
      <c r="F57" s="10">
        <v>1</v>
      </c>
      <c r="G57" s="10" t="s">
        <v>92</v>
      </c>
      <c r="H57" s="10">
        <v>2</v>
      </c>
      <c r="I57" s="10">
        <v>1.63</v>
      </c>
      <c r="J57" s="10">
        <v>72</v>
      </c>
      <c r="K57" s="11">
        <v>27.099251006812452</v>
      </c>
      <c r="L57" s="10" t="s">
        <v>62</v>
      </c>
      <c r="M57" s="10">
        <v>1</v>
      </c>
      <c r="N57" s="10" t="s">
        <v>63</v>
      </c>
      <c r="O57" s="10">
        <v>2</v>
      </c>
      <c r="P57" s="10">
        <v>3</v>
      </c>
      <c r="Q57" s="10" t="s">
        <v>301</v>
      </c>
      <c r="R57" s="10">
        <v>9</v>
      </c>
      <c r="S57" s="10">
        <v>2</v>
      </c>
      <c r="T57" s="10" t="s">
        <v>77</v>
      </c>
      <c r="U57" s="10">
        <v>1</v>
      </c>
      <c r="V57" s="10" t="s">
        <v>71</v>
      </c>
      <c r="W57" s="10">
        <v>1</v>
      </c>
      <c r="X57" s="14" t="s">
        <v>389</v>
      </c>
      <c r="Y57" s="14" t="s">
        <v>101</v>
      </c>
      <c r="Z57" s="14" t="s">
        <v>390</v>
      </c>
      <c r="AA57" s="15">
        <v>89</v>
      </c>
      <c r="AB57" s="15">
        <v>140</v>
      </c>
      <c r="AC57" s="10">
        <v>77</v>
      </c>
      <c r="AD57" s="10">
        <v>88</v>
      </c>
      <c r="AE57" s="10">
        <v>23</v>
      </c>
      <c r="AF57" s="10" t="s">
        <v>85</v>
      </c>
      <c r="AG57" s="19">
        <v>3</v>
      </c>
      <c r="AH57" s="10">
        <v>14</v>
      </c>
      <c r="AI57" s="9">
        <v>9390</v>
      </c>
      <c r="AJ57" s="9">
        <v>271000</v>
      </c>
      <c r="AK57" s="10">
        <v>122</v>
      </c>
      <c r="AL57" s="10">
        <v>22</v>
      </c>
      <c r="AM57" s="10">
        <v>0.7</v>
      </c>
      <c r="AN57" s="10">
        <v>7.49</v>
      </c>
      <c r="AO57" s="10">
        <v>115</v>
      </c>
      <c r="AP57" s="20">
        <v>30.8</v>
      </c>
      <c r="AQ57" s="20">
        <v>23.1</v>
      </c>
      <c r="AR57" s="10">
        <v>-0.3</v>
      </c>
      <c r="AS57" s="10">
        <v>122</v>
      </c>
      <c r="AT57" s="10">
        <v>276</v>
      </c>
      <c r="AU57" s="10">
        <v>470</v>
      </c>
      <c r="AV57" s="10">
        <v>50</v>
      </c>
      <c r="AW57" s="10">
        <v>36.26</v>
      </c>
      <c r="AX57" s="20">
        <v>13.3</v>
      </c>
      <c r="AY57" s="10">
        <v>139</v>
      </c>
      <c r="AZ57" s="10">
        <v>4.59</v>
      </c>
      <c r="BA57" s="10">
        <v>110</v>
      </c>
      <c r="BB57" s="10">
        <v>0</v>
      </c>
      <c r="BC57" s="9">
        <v>8639</v>
      </c>
      <c r="BD57" s="10">
        <v>95</v>
      </c>
      <c r="BE57" s="20">
        <v>1.7</v>
      </c>
      <c r="BF57" s="9">
        <v>4720000</v>
      </c>
      <c r="BG57" s="10">
        <v>0.56999999999999995</v>
      </c>
      <c r="BJ57" s="10"/>
      <c r="BK57" s="10"/>
    </row>
    <row r="58" spans="1:71" s="17" customFormat="1" x14ac:dyDescent="0.25">
      <c r="A58" s="9">
        <v>107</v>
      </c>
      <c r="B58" s="10">
        <v>63</v>
      </c>
      <c r="C58" s="10" t="s">
        <v>86</v>
      </c>
      <c r="D58" s="10">
        <v>2</v>
      </c>
      <c r="E58" s="10" t="s">
        <v>60</v>
      </c>
      <c r="F58" s="10">
        <v>2</v>
      </c>
      <c r="G58" s="10" t="s">
        <v>61</v>
      </c>
      <c r="H58" s="10">
        <v>4</v>
      </c>
      <c r="I58" s="10">
        <v>1.6</v>
      </c>
      <c r="J58" s="10">
        <v>70</v>
      </c>
      <c r="K58" s="11">
        <v>27.343749999999996</v>
      </c>
      <c r="L58" s="10" t="s">
        <v>62</v>
      </c>
      <c r="M58" s="10">
        <v>1</v>
      </c>
      <c r="N58" s="10" t="s">
        <v>71</v>
      </c>
      <c r="O58" s="10">
        <v>1</v>
      </c>
      <c r="Q58" s="10" t="s">
        <v>64</v>
      </c>
      <c r="R58" s="10">
        <v>7</v>
      </c>
      <c r="S58" s="10">
        <v>2</v>
      </c>
      <c r="T58" s="10" t="s">
        <v>77</v>
      </c>
      <c r="U58" s="10">
        <v>1</v>
      </c>
      <c r="V58" s="10" t="s">
        <v>63</v>
      </c>
      <c r="W58" s="10">
        <v>2</v>
      </c>
      <c r="X58" s="14" t="s">
        <v>159</v>
      </c>
      <c r="Y58" s="14" t="s">
        <v>391</v>
      </c>
      <c r="Z58" s="14" t="s">
        <v>392</v>
      </c>
      <c r="AA58" s="15">
        <v>76</v>
      </c>
      <c r="AB58" s="15">
        <v>113</v>
      </c>
      <c r="AC58" s="10">
        <v>86</v>
      </c>
      <c r="AD58" s="10">
        <v>95</v>
      </c>
      <c r="AE58" s="10">
        <v>24</v>
      </c>
      <c r="AF58" s="10" t="s">
        <v>119</v>
      </c>
      <c r="AG58" s="19">
        <v>1</v>
      </c>
      <c r="AH58" s="10">
        <v>12</v>
      </c>
      <c r="AI58" s="10">
        <v>4690</v>
      </c>
      <c r="AJ58" s="10">
        <v>309000</v>
      </c>
      <c r="AL58" s="10">
        <v>37</v>
      </c>
      <c r="AM58" s="10">
        <v>0.6</v>
      </c>
      <c r="AN58" s="10">
        <v>7.51</v>
      </c>
      <c r="AO58" s="10">
        <v>58.3</v>
      </c>
      <c r="AP58" s="10">
        <v>38.1</v>
      </c>
      <c r="AQ58" s="20">
        <v>30.3</v>
      </c>
      <c r="AR58" s="20">
        <v>7.3</v>
      </c>
      <c r="AS58" s="10">
        <v>114</v>
      </c>
      <c r="AT58" s="10">
        <v>253</v>
      </c>
      <c r="AU58" s="10">
        <v>1032</v>
      </c>
      <c r="AY58" s="10">
        <v>137</v>
      </c>
      <c r="AZ58" s="10">
        <v>3.9</v>
      </c>
      <c r="BA58" s="10">
        <v>99</v>
      </c>
      <c r="BC58" s="10">
        <v>3330</v>
      </c>
      <c r="BD58" s="10">
        <v>47</v>
      </c>
      <c r="BE58" s="10">
        <v>0.8</v>
      </c>
      <c r="BF58" s="10">
        <v>3940000</v>
      </c>
      <c r="BG58" s="10">
        <v>1.31</v>
      </c>
      <c r="BJ58" s="10"/>
      <c r="BK58" s="10"/>
    </row>
    <row r="59" spans="1:71" s="17" customFormat="1" x14ac:dyDescent="0.25">
      <c r="A59" s="9">
        <v>109</v>
      </c>
      <c r="B59" s="10">
        <v>30</v>
      </c>
      <c r="C59" s="10" t="s">
        <v>86</v>
      </c>
      <c r="D59" s="10">
        <v>2</v>
      </c>
      <c r="E59" s="10" t="s">
        <v>60</v>
      </c>
      <c r="F59" s="10">
        <v>2</v>
      </c>
      <c r="G59" s="10" t="s">
        <v>92</v>
      </c>
      <c r="H59" s="10">
        <v>2</v>
      </c>
      <c r="I59" s="10">
        <v>1.71</v>
      </c>
      <c r="J59" s="10">
        <v>120</v>
      </c>
      <c r="K59" s="11">
        <v>41.038268185082593</v>
      </c>
      <c r="L59" s="10" t="s">
        <v>62</v>
      </c>
      <c r="M59" s="10">
        <v>1</v>
      </c>
      <c r="N59" s="10" t="s">
        <v>63</v>
      </c>
      <c r="O59" s="10">
        <v>2</v>
      </c>
      <c r="P59" s="10">
        <v>1</v>
      </c>
      <c r="Q59" s="10" t="s">
        <v>76</v>
      </c>
      <c r="R59" s="10">
        <v>3</v>
      </c>
      <c r="S59" s="10">
        <v>2</v>
      </c>
      <c r="T59" s="10" t="s">
        <v>77</v>
      </c>
      <c r="U59" s="10">
        <v>1</v>
      </c>
      <c r="V59" s="10" t="s">
        <v>63</v>
      </c>
      <c r="W59" s="10">
        <v>2</v>
      </c>
      <c r="X59" s="14" t="s">
        <v>206</v>
      </c>
      <c r="Y59" s="18"/>
      <c r="Z59" s="18"/>
      <c r="AA59" s="15">
        <v>59</v>
      </c>
      <c r="AB59" s="15">
        <v>120</v>
      </c>
      <c r="AC59" s="10">
        <v>67</v>
      </c>
      <c r="AD59" s="10">
        <v>74</v>
      </c>
      <c r="AE59" s="10">
        <v>20</v>
      </c>
      <c r="AF59" s="10" t="s">
        <v>119</v>
      </c>
      <c r="AG59" s="19">
        <v>1</v>
      </c>
      <c r="AH59" s="20">
        <v>12.5</v>
      </c>
      <c r="AI59" s="10">
        <v>10060</v>
      </c>
      <c r="AJ59" s="10">
        <v>283000</v>
      </c>
      <c r="AL59" s="10">
        <v>30</v>
      </c>
      <c r="AM59" s="10">
        <v>0.8</v>
      </c>
      <c r="AN59" s="10">
        <v>7.37</v>
      </c>
      <c r="AO59" s="10">
        <v>176</v>
      </c>
      <c r="AP59" s="10">
        <v>43.1</v>
      </c>
      <c r="AQ59" s="10">
        <v>25</v>
      </c>
      <c r="AR59" s="10">
        <v>-0.3</v>
      </c>
      <c r="AS59" s="10">
        <v>124</v>
      </c>
      <c r="AT59" s="10">
        <v>210</v>
      </c>
      <c r="AU59" s="10">
        <v>2012</v>
      </c>
      <c r="AV59" s="10">
        <v>185</v>
      </c>
      <c r="AW59" s="10">
        <v>7.87</v>
      </c>
      <c r="AX59" s="20">
        <v>12.8</v>
      </c>
      <c r="AY59" s="10">
        <v>146</v>
      </c>
      <c r="AZ59" s="10">
        <v>3.5</v>
      </c>
      <c r="BA59" s="10">
        <v>111</v>
      </c>
      <c r="BB59" s="10">
        <v>0</v>
      </c>
      <c r="BC59" s="10">
        <v>7444</v>
      </c>
      <c r="BD59" s="10">
        <v>101</v>
      </c>
      <c r="BE59" s="10">
        <v>1</v>
      </c>
      <c r="BF59" s="10">
        <v>4560000</v>
      </c>
      <c r="BG59" s="10">
        <v>3.46</v>
      </c>
      <c r="BK59" s="10"/>
    </row>
    <row r="60" spans="1:71" s="17" customFormat="1" ht="15.75" thickBot="1" x14ac:dyDescent="0.3">
      <c r="A60" s="9">
        <v>110</v>
      </c>
      <c r="B60" s="10">
        <v>66</v>
      </c>
      <c r="C60" s="10" t="s">
        <v>86</v>
      </c>
      <c r="D60" s="10">
        <v>2</v>
      </c>
      <c r="E60" s="10" t="s">
        <v>81</v>
      </c>
      <c r="F60" s="10">
        <v>1</v>
      </c>
      <c r="G60" s="10" t="s">
        <v>92</v>
      </c>
      <c r="H60" s="10">
        <v>2</v>
      </c>
      <c r="I60" s="10">
        <v>1.48</v>
      </c>
      <c r="J60" s="10">
        <v>63</v>
      </c>
      <c r="K60" s="11">
        <v>28.761869978086196</v>
      </c>
      <c r="L60" s="10" t="s">
        <v>62</v>
      </c>
      <c r="M60" s="10">
        <v>1</v>
      </c>
      <c r="N60" s="10" t="s">
        <v>71</v>
      </c>
      <c r="O60" s="10">
        <v>1</v>
      </c>
      <c r="Q60" s="10" t="s">
        <v>64</v>
      </c>
      <c r="R60" s="10">
        <v>7</v>
      </c>
      <c r="S60" s="10">
        <v>2</v>
      </c>
      <c r="T60" s="10" t="s">
        <v>77</v>
      </c>
      <c r="U60" s="10">
        <v>1</v>
      </c>
      <c r="V60" s="10" t="s">
        <v>63</v>
      </c>
      <c r="W60" s="10">
        <v>2</v>
      </c>
      <c r="X60" s="14" t="s">
        <v>159</v>
      </c>
      <c r="Y60" s="14" t="s">
        <v>393</v>
      </c>
      <c r="Z60" s="14" t="s">
        <v>122</v>
      </c>
      <c r="AA60" s="23"/>
      <c r="AB60" s="23"/>
      <c r="AD60" s="10">
        <v>88</v>
      </c>
      <c r="AF60" s="10" t="s">
        <v>85</v>
      </c>
      <c r="AG60" s="19">
        <v>3</v>
      </c>
      <c r="AH60" s="20">
        <v>12.7</v>
      </c>
      <c r="AI60" s="10">
        <v>4080</v>
      </c>
      <c r="AJ60" s="10">
        <v>28000</v>
      </c>
      <c r="AL60" s="10">
        <v>25</v>
      </c>
      <c r="AM60" s="10">
        <v>0.6</v>
      </c>
      <c r="AU60" s="10">
        <v>979</v>
      </c>
      <c r="AV60" s="10">
        <v>141</v>
      </c>
      <c r="AY60" s="10">
        <v>136</v>
      </c>
      <c r="AZ60" s="20">
        <v>3.4</v>
      </c>
      <c r="BC60" s="10">
        <v>2693</v>
      </c>
      <c r="BD60" s="10">
        <v>41</v>
      </c>
      <c r="BF60" s="10">
        <v>5290000</v>
      </c>
      <c r="BG60" s="10">
        <v>3.51</v>
      </c>
      <c r="BJ60" s="10"/>
      <c r="BK60" s="10"/>
    </row>
    <row r="61" spans="1:71" s="17" customFormat="1" ht="15.75" thickBot="1" x14ac:dyDescent="0.3">
      <c r="A61" s="9">
        <v>111</v>
      </c>
      <c r="B61" s="10">
        <v>41</v>
      </c>
      <c r="C61" s="10" t="s">
        <v>86</v>
      </c>
      <c r="D61" s="10">
        <v>2</v>
      </c>
      <c r="E61" s="10" t="s">
        <v>81</v>
      </c>
      <c r="F61" s="10">
        <v>1</v>
      </c>
      <c r="G61" s="10" t="s">
        <v>92</v>
      </c>
      <c r="H61" s="10">
        <v>2</v>
      </c>
      <c r="I61" s="10">
        <v>1.59</v>
      </c>
      <c r="J61" s="10">
        <v>71</v>
      </c>
      <c r="K61" s="11">
        <v>28.084332107116012</v>
      </c>
      <c r="L61" s="10" t="s">
        <v>62</v>
      </c>
      <c r="M61" s="10">
        <v>1</v>
      </c>
      <c r="N61" s="10" t="s">
        <v>63</v>
      </c>
      <c r="O61" s="10">
        <v>2</v>
      </c>
      <c r="P61" s="10">
        <v>1</v>
      </c>
      <c r="Q61" s="10" t="s">
        <v>76</v>
      </c>
      <c r="R61" s="10">
        <v>5</v>
      </c>
      <c r="S61" s="10">
        <v>2</v>
      </c>
      <c r="T61" s="10" t="s">
        <v>77</v>
      </c>
      <c r="U61" s="10">
        <v>1</v>
      </c>
      <c r="V61" s="10" t="s">
        <v>71</v>
      </c>
      <c r="W61" s="10">
        <v>1</v>
      </c>
      <c r="X61" s="14" t="s">
        <v>389</v>
      </c>
      <c r="Y61" s="14" t="s">
        <v>101</v>
      </c>
      <c r="Z61" s="14" t="s">
        <v>95</v>
      </c>
      <c r="AA61" s="15">
        <v>89</v>
      </c>
      <c r="AB61" s="15">
        <v>120</v>
      </c>
      <c r="AC61" s="10">
        <v>80</v>
      </c>
      <c r="AD61" s="10">
        <v>92</v>
      </c>
      <c r="AE61" s="10">
        <v>21</v>
      </c>
      <c r="AF61" s="10" t="s">
        <v>69</v>
      </c>
      <c r="AG61" s="19">
        <v>0</v>
      </c>
      <c r="AH61" s="20">
        <v>14.3</v>
      </c>
      <c r="AI61" s="9">
        <v>7710</v>
      </c>
      <c r="AJ61" s="9">
        <v>346000</v>
      </c>
      <c r="AK61" s="10">
        <v>132</v>
      </c>
      <c r="AL61" s="10">
        <v>26</v>
      </c>
      <c r="AM61" s="10">
        <v>0.5</v>
      </c>
      <c r="AN61" s="10">
        <v>7.5</v>
      </c>
      <c r="AO61" s="10">
        <v>86.4</v>
      </c>
      <c r="AP61" s="10">
        <v>24</v>
      </c>
      <c r="AQ61" s="10">
        <v>3.18</v>
      </c>
      <c r="AR61" s="10">
        <v>-4.4000000000000004</v>
      </c>
      <c r="AS61" s="10">
        <v>132</v>
      </c>
      <c r="AT61" s="10">
        <v>189</v>
      </c>
      <c r="AU61" s="9">
        <v>2544</v>
      </c>
      <c r="AV61" s="10">
        <v>48</v>
      </c>
      <c r="AW61" s="20">
        <v>2.1</v>
      </c>
      <c r="AX61" s="20">
        <v>11.5</v>
      </c>
      <c r="AY61" s="10">
        <v>135</v>
      </c>
      <c r="AZ61" s="20">
        <v>4.0999999999999996</v>
      </c>
      <c r="BA61" s="10">
        <v>131</v>
      </c>
      <c r="BB61" s="10">
        <v>0</v>
      </c>
      <c r="BC61" s="9">
        <v>4472</v>
      </c>
      <c r="BD61" s="10">
        <v>154</v>
      </c>
      <c r="BE61" s="20">
        <v>1.2</v>
      </c>
      <c r="BF61" s="9">
        <v>4960000</v>
      </c>
      <c r="BG61" s="10">
        <v>0.96</v>
      </c>
      <c r="BJ61" s="32"/>
      <c r="BK61" s="10"/>
    </row>
    <row r="62" spans="1:71" s="17" customFormat="1" ht="15.75" thickBot="1" x14ac:dyDescent="0.3">
      <c r="A62" s="9">
        <v>112</v>
      </c>
      <c r="B62" s="10">
        <v>57</v>
      </c>
      <c r="C62" s="10" t="s">
        <v>59</v>
      </c>
      <c r="D62" s="10">
        <v>1</v>
      </c>
      <c r="E62" s="10" t="s">
        <v>60</v>
      </c>
      <c r="F62" s="10">
        <v>2</v>
      </c>
      <c r="G62" s="10" t="s">
        <v>92</v>
      </c>
      <c r="H62" s="10">
        <v>2</v>
      </c>
      <c r="I62" s="64" t="s">
        <v>64</v>
      </c>
      <c r="J62" s="65">
        <v>66</v>
      </c>
      <c r="K62" s="11" t="s">
        <v>64</v>
      </c>
      <c r="L62" s="65" t="s">
        <v>62</v>
      </c>
      <c r="M62" s="65">
        <v>1</v>
      </c>
      <c r="N62" s="10" t="s">
        <v>71</v>
      </c>
      <c r="O62" s="10">
        <v>1</v>
      </c>
      <c r="Q62" s="10" t="s">
        <v>64</v>
      </c>
      <c r="R62" s="10">
        <v>8</v>
      </c>
      <c r="S62" s="10">
        <v>2</v>
      </c>
      <c r="T62" s="10" t="s">
        <v>77</v>
      </c>
      <c r="U62" s="10">
        <v>1</v>
      </c>
      <c r="V62" s="10" t="s">
        <v>71</v>
      </c>
      <c r="W62" s="10">
        <v>1</v>
      </c>
      <c r="X62" s="14" t="s">
        <v>394</v>
      </c>
      <c r="Y62" s="14" t="s">
        <v>395</v>
      </c>
      <c r="Z62" s="14" t="s">
        <v>396</v>
      </c>
      <c r="AA62" s="15">
        <v>93</v>
      </c>
      <c r="AB62" s="15">
        <v>107</v>
      </c>
      <c r="AC62" s="10">
        <v>69</v>
      </c>
      <c r="AD62" s="10">
        <v>93</v>
      </c>
      <c r="AE62" s="10">
        <v>23</v>
      </c>
      <c r="AF62" s="10" t="s">
        <v>106</v>
      </c>
      <c r="AG62" s="19">
        <v>2</v>
      </c>
      <c r="AH62" s="66">
        <v>15</v>
      </c>
      <c r="AI62" s="10">
        <v>8080</v>
      </c>
      <c r="AJ62" s="65">
        <v>216000</v>
      </c>
      <c r="AK62" s="10"/>
      <c r="AL62" s="67">
        <v>29</v>
      </c>
      <c r="AM62" s="68">
        <v>1.1000000000000001</v>
      </c>
      <c r="AN62" s="10">
        <v>7.44</v>
      </c>
      <c r="AO62" s="10">
        <v>72</v>
      </c>
      <c r="AP62" s="10">
        <v>35.1</v>
      </c>
      <c r="AQ62" s="68">
        <v>23.8</v>
      </c>
      <c r="AR62" s="10">
        <v>-0.3</v>
      </c>
      <c r="AS62" s="65">
        <v>136</v>
      </c>
      <c r="AT62" s="65">
        <v>387</v>
      </c>
      <c r="AU62" s="65">
        <v>566</v>
      </c>
      <c r="AV62" s="69" t="s">
        <v>64</v>
      </c>
      <c r="AW62" s="65">
        <v>13.3</v>
      </c>
      <c r="AX62" s="68">
        <v>11.9</v>
      </c>
      <c r="AY62" s="10">
        <v>138</v>
      </c>
      <c r="AZ62" s="65">
        <v>4.5</v>
      </c>
      <c r="BA62" s="65">
        <v>109</v>
      </c>
      <c r="BB62" s="65">
        <v>0</v>
      </c>
      <c r="BC62" s="10">
        <v>7272</v>
      </c>
      <c r="BD62" s="10">
        <v>81</v>
      </c>
      <c r="BE62" s="10">
        <v>0.8</v>
      </c>
      <c r="BF62" s="9">
        <v>4910000</v>
      </c>
      <c r="BG62" s="10">
        <v>0.53</v>
      </c>
      <c r="BH62" s="10"/>
      <c r="BI62" s="65"/>
      <c r="BJ62" s="32"/>
      <c r="BK62" s="10"/>
      <c r="BL62" s="10"/>
      <c r="BM62" s="10"/>
      <c r="BN62" s="10"/>
      <c r="BO62" s="10"/>
      <c r="BP62" s="10"/>
      <c r="BQ62" s="10"/>
      <c r="BR62" s="10"/>
      <c r="BS62" s="10"/>
    </row>
    <row r="63" spans="1:71" s="17" customFormat="1" ht="15.75" thickBot="1" x14ac:dyDescent="0.3">
      <c r="A63" s="9">
        <v>113</v>
      </c>
      <c r="B63" s="10">
        <v>43</v>
      </c>
      <c r="C63" s="10" t="s">
        <v>86</v>
      </c>
      <c r="D63" s="10">
        <v>2</v>
      </c>
      <c r="E63" s="10" t="s">
        <v>74</v>
      </c>
      <c r="F63" s="10">
        <v>3</v>
      </c>
      <c r="G63" s="70" t="s">
        <v>92</v>
      </c>
      <c r="H63" s="65">
        <v>2</v>
      </c>
      <c r="I63" s="64" t="s">
        <v>64</v>
      </c>
      <c r="J63" s="65">
        <v>110</v>
      </c>
      <c r="K63" s="11" t="s">
        <v>64</v>
      </c>
      <c r="L63" s="65" t="s">
        <v>62</v>
      </c>
      <c r="M63" s="65">
        <v>1</v>
      </c>
      <c r="N63" s="10" t="s">
        <v>71</v>
      </c>
      <c r="O63" s="10">
        <v>1</v>
      </c>
      <c r="P63" s="64"/>
      <c r="Q63" s="10" t="s">
        <v>64</v>
      </c>
      <c r="R63" s="10">
        <v>23</v>
      </c>
      <c r="S63" s="10">
        <v>2</v>
      </c>
      <c r="T63" s="10" t="s">
        <v>77</v>
      </c>
      <c r="U63" s="10">
        <v>1</v>
      </c>
      <c r="V63" s="10" t="s">
        <v>63</v>
      </c>
      <c r="W63" s="10">
        <v>2</v>
      </c>
      <c r="X63" s="14" t="s">
        <v>206</v>
      </c>
      <c r="Y63" s="14"/>
      <c r="Z63" s="14" t="s">
        <v>397</v>
      </c>
      <c r="AA63" s="15">
        <v>95</v>
      </c>
      <c r="AB63" s="15">
        <v>160</v>
      </c>
      <c r="AC63" s="10">
        <v>90</v>
      </c>
      <c r="AD63" s="66">
        <v>93</v>
      </c>
      <c r="AE63" s="10">
        <v>18</v>
      </c>
      <c r="AF63" s="10" t="s">
        <v>119</v>
      </c>
      <c r="AG63" s="19">
        <v>1</v>
      </c>
      <c r="AH63" s="71">
        <v>13.3</v>
      </c>
      <c r="AI63" s="10">
        <v>5130</v>
      </c>
      <c r="AJ63" s="65">
        <v>179000</v>
      </c>
      <c r="AK63" s="10"/>
      <c r="AL63" s="65">
        <v>21</v>
      </c>
      <c r="AM63" s="65">
        <v>0.5</v>
      </c>
      <c r="AN63" s="10">
        <v>7.45</v>
      </c>
      <c r="AO63" s="10">
        <v>59.7</v>
      </c>
      <c r="AP63" s="10">
        <v>33.799999999999997</v>
      </c>
      <c r="AQ63" s="68">
        <v>23.4</v>
      </c>
      <c r="AR63" s="10">
        <v>-0.7</v>
      </c>
      <c r="AS63" s="65">
        <v>146</v>
      </c>
      <c r="AT63" s="65">
        <v>627</v>
      </c>
      <c r="AU63" s="65">
        <v>770</v>
      </c>
      <c r="AV63" s="65">
        <v>514</v>
      </c>
      <c r="AW63" s="65">
        <v>7.72</v>
      </c>
      <c r="AX63" s="68">
        <v>10.9</v>
      </c>
      <c r="AY63" s="65">
        <v>143</v>
      </c>
      <c r="AZ63" s="65">
        <v>3.5</v>
      </c>
      <c r="BA63" s="65">
        <v>112</v>
      </c>
      <c r="BB63" s="65">
        <v>0</v>
      </c>
      <c r="BC63" s="10">
        <v>4207</v>
      </c>
      <c r="BD63" s="10">
        <v>51</v>
      </c>
      <c r="BE63" s="10">
        <v>0.8</v>
      </c>
      <c r="BF63" s="10">
        <v>4990000</v>
      </c>
      <c r="BG63" s="66">
        <v>1.74</v>
      </c>
      <c r="BH63" s="10"/>
      <c r="BI63" s="65"/>
      <c r="BJ63" s="32"/>
      <c r="BK63" s="10"/>
      <c r="BL63" s="10"/>
      <c r="BM63" s="10"/>
      <c r="BN63" s="10"/>
      <c r="BO63" s="10"/>
      <c r="BP63" s="10"/>
      <c r="BQ63" s="10"/>
      <c r="BR63" s="10"/>
      <c r="BS63" s="10"/>
    </row>
    <row r="64" spans="1:71" s="17" customFormat="1" ht="15.75" thickBot="1" x14ac:dyDescent="0.3">
      <c r="A64" s="9">
        <v>114</v>
      </c>
      <c r="B64" s="10">
        <v>64</v>
      </c>
      <c r="C64" s="10" t="s">
        <v>59</v>
      </c>
      <c r="D64" s="10">
        <v>1</v>
      </c>
      <c r="E64" s="10" t="s">
        <v>81</v>
      </c>
      <c r="F64" s="10">
        <v>1</v>
      </c>
      <c r="G64" s="10" t="s">
        <v>92</v>
      </c>
      <c r="H64" s="10">
        <v>2</v>
      </c>
      <c r="I64" s="10">
        <v>1.75</v>
      </c>
      <c r="J64" s="10">
        <v>72</v>
      </c>
      <c r="K64" s="11">
        <v>23.510204081632654</v>
      </c>
      <c r="L64" s="10" t="s">
        <v>62</v>
      </c>
      <c r="M64" s="10">
        <v>1</v>
      </c>
      <c r="N64" s="10" t="s">
        <v>71</v>
      </c>
      <c r="O64" s="10">
        <v>1</v>
      </c>
      <c r="P64" s="64" t="s">
        <v>64</v>
      </c>
      <c r="Q64" s="10" t="s">
        <v>64</v>
      </c>
      <c r="R64" s="10">
        <v>14</v>
      </c>
      <c r="S64" s="10">
        <v>2</v>
      </c>
      <c r="T64" s="10" t="s">
        <v>77</v>
      </c>
      <c r="U64" s="10">
        <v>1</v>
      </c>
      <c r="V64" s="10" t="s">
        <v>63</v>
      </c>
      <c r="W64" s="10">
        <v>2</v>
      </c>
      <c r="X64" s="18"/>
      <c r="Y64" s="18"/>
      <c r="Z64" s="18"/>
      <c r="AA64" s="15">
        <v>78</v>
      </c>
      <c r="AB64" s="23"/>
      <c r="AD64" s="10">
        <v>95</v>
      </c>
      <c r="AE64" s="10">
        <v>22</v>
      </c>
      <c r="AF64" s="10" t="s">
        <v>80</v>
      </c>
      <c r="AG64" s="19">
        <v>4</v>
      </c>
      <c r="AH64" s="20">
        <v>11.5</v>
      </c>
      <c r="AI64" s="9">
        <v>11410</v>
      </c>
      <c r="AJ64" s="9">
        <v>325000</v>
      </c>
      <c r="AL64" s="10">
        <v>37</v>
      </c>
      <c r="AM64" s="10">
        <v>0.7</v>
      </c>
      <c r="AN64" s="27">
        <v>7.4</v>
      </c>
      <c r="AO64" s="10">
        <v>62.6</v>
      </c>
      <c r="AP64" s="10">
        <v>34.4</v>
      </c>
      <c r="AQ64" s="10">
        <v>23</v>
      </c>
      <c r="AR64" s="10">
        <v>-0.5</v>
      </c>
      <c r="AS64" s="10">
        <v>177.6</v>
      </c>
      <c r="AT64" s="10">
        <v>218</v>
      </c>
      <c r="AU64" s="10">
        <v>571</v>
      </c>
      <c r="AV64" s="10">
        <v>15</v>
      </c>
      <c r="AW64" s="20">
        <v>11.04</v>
      </c>
      <c r="AX64" s="20">
        <v>12.1</v>
      </c>
      <c r="AY64" s="10">
        <v>133</v>
      </c>
      <c r="AZ64" s="20">
        <v>4.4000000000000004</v>
      </c>
      <c r="BA64" s="10">
        <v>97.6</v>
      </c>
      <c r="BB64" s="10">
        <v>0</v>
      </c>
      <c r="BC64" s="9">
        <v>10269</v>
      </c>
      <c r="BD64" s="10">
        <v>0</v>
      </c>
      <c r="BE64" s="10">
        <v>2.5499999999999998</v>
      </c>
      <c r="BF64" s="10">
        <v>5100000</v>
      </c>
      <c r="BG64" s="10">
        <v>0.23</v>
      </c>
      <c r="BJ64" s="32"/>
      <c r="BK64" s="66"/>
    </row>
    <row r="65" spans="1:63" s="17" customFormat="1" ht="15.75" thickBot="1" x14ac:dyDescent="0.3">
      <c r="A65" s="9">
        <v>116</v>
      </c>
      <c r="B65" s="10">
        <v>49</v>
      </c>
      <c r="C65" s="10" t="s">
        <v>59</v>
      </c>
      <c r="D65" s="10">
        <v>1</v>
      </c>
      <c r="E65" s="10" t="s">
        <v>81</v>
      </c>
      <c r="F65" s="10">
        <v>1</v>
      </c>
      <c r="G65" s="10" t="s">
        <v>92</v>
      </c>
      <c r="H65" s="10">
        <v>2</v>
      </c>
      <c r="I65" s="10">
        <v>1.66</v>
      </c>
      <c r="J65" s="10">
        <v>70</v>
      </c>
      <c r="K65" s="11">
        <v>25.402816083611555</v>
      </c>
      <c r="L65" s="10" t="s">
        <v>62</v>
      </c>
      <c r="M65" s="10">
        <v>1</v>
      </c>
      <c r="N65" s="10" t="s">
        <v>71</v>
      </c>
      <c r="O65" s="10">
        <v>1</v>
      </c>
      <c r="P65" s="10">
        <v>3</v>
      </c>
      <c r="Q65" s="10" t="s">
        <v>76</v>
      </c>
      <c r="R65" s="10">
        <v>2</v>
      </c>
      <c r="S65" s="10">
        <v>2</v>
      </c>
      <c r="T65" s="10" t="s">
        <v>77</v>
      </c>
      <c r="U65" s="10">
        <v>1</v>
      </c>
      <c r="V65" s="10" t="s">
        <v>63</v>
      </c>
      <c r="W65" s="10">
        <v>2</v>
      </c>
      <c r="X65" s="14" t="s">
        <v>398</v>
      </c>
      <c r="Y65" s="18"/>
      <c r="Z65" s="14" t="s">
        <v>95</v>
      </c>
      <c r="AA65" s="15">
        <v>84</v>
      </c>
      <c r="AB65" s="15">
        <v>120</v>
      </c>
      <c r="AC65" s="10">
        <v>80</v>
      </c>
      <c r="AD65" s="10">
        <v>91</v>
      </c>
      <c r="AE65" s="10">
        <v>22</v>
      </c>
      <c r="AF65" s="10" t="s">
        <v>80</v>
      </c>
      <c r="AG65" s="19">
        <v>4</v>
      </c>
      <c r="AH65" s="20">
        <v>15.2</v>
      </c>
      <c r="AI65" s="10">
        <v>8160</v>
      </c>
      <c r="AJ65" s="10">
        <v>195000</v>
      </c>
      <c r="AL65" s="10">
        <v>23</v>
      </c>
      <c r="AM65" s="10">
        <v>0.5</v>
      </c>
      <c r="AN65" s="10">
        <v>7.48</v>
      </c>
      <c r="AO65" s="10">
        <v>111</v>
      </c>
      <c r="AP65" s="20">
        <v>28.1</v>
      </c>
      <c r="AQ65" s="20">
        <v>20.399999999999999</v>
      </c>
      <c r="AR65" s="10">
        <v>-3.1</v>
      </c>
      <c r="AS65" s="10">
        <v>116</v>
      </c>
      <c r="AT65" s="10">
        <v>292</v>
      </c>
      <c r="AU65" s="10">
        <v>734</v>
      </c>
      <c r="AV65" s="10">
        <v>158</v>
      </c>
      <c r="AW65" s="10">
        <v>8.91</v>
      </c>
      <c r="AX65" s="20">
        <v>11.8</v>
      </c>
      <c r="AY65" s="10">
        <v>135.9</v>
      </c>
      <c r="AZ65" s="10">
        <v>3.88</v>
      </c>
      <c r="BA65" s="10">
        <v>100.5</v>
      </c>
      <c r="BB65" s="10">
        <v>0</v>
      </c>
      <c r="BC65" s="10">
        <v>7181</v>
      </c>
      <c r="BD65" s="10">
        <v>82</v>
      </c>
      <c r="BE65" s="20">
        <v>1.2</v>
      </c>
      <c r="BF65" s="10">
        <v>4960000</v>
      </c>
      <c r="BG65" s="10">
        <v>0.94</v>
      </c>
      <c r="BJ65" s="32"/>
      <c r="BK65" s="10"/>
    </row>
    <row r="66" spans="1:63" s="17" customFormat="1" ht="15.75" thickBot="1" x14ac:dyDescent="0.3">
      <c r="A66" s="9">
        <v>118</v>
      </c>
      <c r="B66" s="10">
        <v>41</v>
      </c>
      <c r="C66" s="10" t="s">
        <v>86</v>
      </c>
      <c r="D66" s="10">
        <v>2</v>
      </c>
      <c r="E66" s="10" t="s">
        <v>60</v>
      </c>
      <c r="F66" s="10">
        <v>2</v>
      </c>
      <c r="G66" s="10" t="s">
        <v>70</v>
      </c>
      <c r="H66" s="10">
        <v>1</v>
      </c>
      <c r="I66" s="10">
        <v>1.63</v>
      </c>
      <c r="J66" s="10">
        <v>97</v>
      </c>
      <c r="K66" s="11">
        <v>36.508713161955669</v>
      </c>
      <c r="L66" s="10" t="s">
        <v>62</v>
      </c>
      <c r="M66" s="10">
        <v>1</v>
      </c>
      <c r="N66" s="10" t="s">
        <v>63</v>
      </c>
      <c r="O66" s="10">
        <v>2</v>
      </c>
      <c r="P66" s="10">
        <v>3</v>
      </c>
      <c r="Q66" s="10" t="s">
        <v>76</v>
      </c>
      <c r="R66" s="10">
        <v>3</v>
      </c>
      <c r="S66" s="10">
        <v>2</v>
      </c>
      <c r="T66" s="10" t="s">
        <v>65</v>
      </c>
      <c r="U66" s="10">
        <v>2</v>
      </c>
      <c r="V66" s="10" t="s">
        <v>63</v>
      </c>
      <c r="W66" s="10">
        <v>2</v>
      </c>
      <c r="X66" s="14" t="s">
        <v>399</v>
      </c>
      <c r="Y66" s="14" t="s">
        <v>400</v>
      </c>
      <c r="Z66" s="18"/>
      <c r="AA66" s="15">
        <v>90</v>
      </c>
      <c r="AB66" s="15">
        <v>100</v>
      </c>
      <c r="AC66" s="10">
        <v>60</v>
      </c>
      <c r="AD66" s="10">
        <v>97</v>
      </c>
      <c r="AE66" s="10">
        <v>16</v>
      </c>
      <c r="AF66" s="10" t="s">
        <v>69</v>
      </c>
      <c r="AG66" s="19">
        <v>0</v>
      </c>
      <c r="AH66" s="20">
        <v>11.2</v>
      </c>
      <c r="AI66" s="9">
        <v>1430</v>
      </c>
      <c r="AJ66" s="9">
        <v>160000</v>
      </c>
      <c r="AU66" s="10">
        <v>972</v>
      </c>
      <c r="BC66" s="10">
        <v>987</v>
      </c>
      <c r="BD66" s="10">
        <v>14</v>
      </c>
      <c r="BF66" s="9">
        <v>362000</v>
      </c>
      <c r="BJ66" s="32"/>
      <c r="BK66" s="10"/>
    </row>
    <row r="67" spans="1:63" s="17" customFormat="1" ht="15.75" thickBot="1" x14ac:dyDescent="0.3">
      <c r="A67" s="9">
        <v>122</v>
      </c>
      <c r="B67" s="10">
        <v>72</v>
      </c>
      <c r="C67" s="10" t="s">
        <v>59</v>
      </c>
      <c r="D67" s="10">
        <v>1</v>
      </c>
      <c r="E67" s="10" t="s">
        <v>74</v>
      </c>
      <c r="F67" s="10">
        <v>3</v>
      </c>
      <c r="G67" s="10" t="s">
        <v>75</v>
      </c>
      <c r="H67" s="10">
        <v>3</v>
      </c>
      <c r="I67" s="10">
        <v>1.6</v>
      </c>
      <c r="J67" s="10">
        <v>70</v>
      </c>
      <c r="K67" s="11">
        <v>27.343749999999996</v>
      </c>
      <c r="L67" s="10" t="s">
        <v>62</v>
      </c>
      <c r="M67" s="10">
        <v>1</v>
      </c>
      <c r="N67" s="10" t="s">
        <v>63</v>
      </c>
      <c r="O67" s="10">
        <v>2</v>
      </c>
      <c r="Q67" s="10" t="s">
        <v>64</v>
      </c>
      <c r="R67" s="10">
        <v>5</v>
      </c>
      <c r="S67" s="10">
        <v>2</v>
      </c>
      <c r="T67" s="10" t="s">
        <v>71</v>
      </c>
      <c r="U67" s="10">
        <v>3</v>
      </c>
      <c r="V67" s="10" t="s">
        <v>63</v>
      </c>
      <c r="W67" s="10">
        <v>2</v>
      </c>
      <c r="X67" s="14" t="s">
        <v>159</v>
      </c>
      <c r="Y67" s="14" t="s">
        <v>124</v>
      </c>
      <c r="Z67" s="14" t="s">
        <v>281</v>
      </c>
      <c r="AA67" s="15">
        <v>93</v>
      </c>
      <c r="AB67" s="15">
        <v>117</v>
      </c>
      <c r="AC67" s="10">
        <v>67</v>
      </c>
      <c r="AD67" s="10">
        <v>93</v>
      </c>
      <c r="AE67" s="10">
        <v>24</v>
      </c>
      <c r="AF67" s="10" t="s">
        <v>106</v>
      </c>
      <c r="AG67" s="19">
        <v>2</v>
      </c>
      <c r="AH67" s="20">
        <v>16.600000000000001</v>
      </c>
      <c r="AI67" s="9">
        <v>6020</v>
      </c>
      <c r="AJ67" s="9">
        <v>259000</v>
      </c>
      <c r="AL67" s="10">
        <v>142</v>
      </c>
      <c r="AM67" s="20">
        <v>2.6</v>
      </c>
      <c r="AT67" s="10">
        <v>261</v>
      </c>
      <c r="AU67" s="9">
        <v>1084</v>
      </c>
      <c r="AV67" s="10">
        <v>33</v>
      </c>
      <c r="AW67" s="10">
        <v>2.3199999999999998</v>
      </c>
      <c r="AX67" s="20">
        <v>12.6</v>
      </c>
      <c r="AY67" s="10">
        <v>131</v>
      </c>
      <c r="AZ67" s="20">
        <v>5.0999999999999996</v>
      </c>
      <c r="BB67" s="10">
        <v>0</v>
      </c>
      <c r="BC67" s="9">
        <v>4395</v>
      </c>
      <c r="BD67" s="10">
        <v>60</v>
      </c>
      <c r="BF67" s="9">
        <v>4770000</v>
      </c>
      <c r="BG67" s="10">
        <v>0.85</v>
      </c>
      <c r="BJ67" s="32"/>
    </row>
    <row r="68" spans="1:63" s="17" customFormat="1" ht="15.75" thickBot="1" x14ac:dyDescent="0.3">
      <c r="A68" s="9">
        <v>121</v>
      </c>
      <c r="B68" s="10">
        <v>88</v>
      </c>
      <c r="C68" s="10" t="s">
        <v>59</v>
      </c>
      <c r="D68" s="10">
        <v>1</v>
      </c>
      <c r="E68" s="10" t="s">
        <v>81</v>
      </c>
      <c r="F68" s="10">
        <v>1</v>
      </c>
      <c r="G68" s="10" t="s">
        <v>92</v>
      </c>
      <c r="H68" s="10">
        <v>2</v>
      </c>
      <c r="I68" s="10">
        <v>1.62</v>
      </c>
      <c r="J68" s="10">
        <v>87</v>
      </c>
      <c r="K68" s="11">
        <v>33.150434385002278</v>
      </c>
      <c r="L68" s="10" t="s">
        <v>62</v>
      </c>
      <c r="M68" s="10">
        <v>1</v>
      </c>
      <c r="N68" s="10" t="s">
        <v>71</v>
      </c>
      <c r="O68" s="10">
        <v>1</v>
      </c>
      <c r="Q68" s="10" t="s">
        <v>64</v>
      </c>
      <c r="R68" s="10">
        <v>9</v>
      </c>
      <c r="S68" s="10">
        <v>2</v>
      </c>
      <c r="T68" s="10" t="s">
        <v>77</v>
      </c>
      <c r="U68" s="10">
        <v>1</v>
      </c>
      <c r="V68" s="10" t="s">
        <v>71</v>
      </c>
      <c r="W68" s="10">
        <v>1</v>
      </c>
      <c r="X68" s="14" t="s">
        <v>401</v>
      </c>
      <c r="Y68" s="14" t="s">
        <v>402</v>
      </c>
      <c r="Z68" s="14" t="s">
        <v>90</v>
      </c>
      <c r="AA68" s="15">
        <v>86</v>
      </c>
      <c r="AB68" s="15">
        <v>151</v>
      </c>
      <c r="AC68" s="10">
        <v>85</v>
      </c>
      <c r="AD68" s="10">
        <v>87</v>
      </c>
      <c r="AE68" s="10">
        <v>24</v>
      </c>
      <c r="AF68" s="10" t="s">
        <v>119</v>
      </c>
      <c r="AG68" s="19">
        <v>1</v>
      </c>
      <c r="AH68" s="20">
        <v>11.5</v>
      </c>
      <c r="AI68" s="9">
        <v>9570</v>
      </c>
      <c r="AJ68" s="9">
        <v>268000</v>
      </c>
      <c r="AL68" s="10">
        <v>53</v>
      </c>
      <c r="AM68" s="10">
        <v>0.6</v>
      </c>
      <c r="AN68" s="10">
        <v>7.44</v>
      </c>
      <c r="AO68" s="10">
        <v>89.8</v>
      </c>
      <c r="AP68" s="10">
        <v>38.6</v>
      </c>
      <c r="AQ68" s="20">
        <v>25.8</v>
      </c>
      <c r="AR68" s="20">
        <v>1.7</v>
      </c>
      <c r="AS68" s="10">
        <v>152.6</v>
      </c>
      <c r="AT68" s="10">
        <v>264</v>
      </c>
      <c r="AU68" s="10">
        <v>383</v>
      </c>
      <c r="AV68" s="10">
        <v>72</v>
      </c>
      <c r="AW68" s="10">
        <v>2.99</v>
      </c>
      <c r="AX68" s="20">
        <v>13.2</v>
      </c>
      <c r="AY68" s="10">
        <v>139.19999999999999</v>
      </c>
      <c r="AZ68" s="10">
        <v>4.1500000000000004</v>
      </c>
      <c r="BA68" s="10">
        <v>101.4</v>
      </c>
      <c r="BB68" s="10">
        <v>0</v>
      </c>
      <c r="BC68" s="9">
        <v>8804</v>
      </c>
      <c r="BD68" s="10">
        <v>96</v>
      </c>
      <c r="BE68" s="10">
        <v>1.82</v>
      </c>
      <c r="BF68" s="9">
        <v>3740000</v>
      </c>
      <c r="BG68" s="20">
        <v>1.8</v>
      </c>
      <c r="BJ68" s="32"/>
      <c r="BK68" s="10"/>
    </row>
    <row r="69" spans="1:63" s="17" customFormat="1" ht="15.75" thickBot="1" x14ac:dyDescent="0.3">
      <c r="A69" s="9">
        <v>124</v>
      </c>
      <c r="B69" s="10">
        <v>35</v>
      </c>
      <c r="C69" s="10" t="s">
        <v>59</v>
      </c>
      <c r="D69" s="10">
        <v>1</v>
      </c>
      <c r="E69" s="10" t="s">
        <v>81</v>
      </c>
      <c r="F69" s="10">
        <v>1</v>
      </c>
      <c r="G69" s="10" t="s">
        <v>92</v>
      </c>
      <c r="H69" s="10">
        <v>2</v>
      </c>
      <c r="I69" s="10">
        <v>1.74</v>
      </c>
      <c r="J69" s="10">
        <v>87</v>
      </c>
      <c r="K69" s="11">
        <v>28.735632183908045</v>
      </c>
      <c r="L69" s="10" t="s">
        <v>62</v>
      </c>
      <c r="M69" s="10">
        <v>1</v>
      </c>
      <c r="N69" s="10" t="s">
        <v>71</v>
      </c>
      <c r="O69" s="10">
        <v>1</v>
      </c>
      <c r="P69" s="10">
        <v>4</v>
      </c>
      <c r="Q69" s="10" t="s">
        <v>76</v>
      </c>
      <c r="R69" s="10">
        <v>2</v>
      </c>
      <c r="S69" s="10">
        <v>2</v>
      </c>
      <c r="T69" s="10" t="s">
        <v>77</v>
      </c>
      <c r="U69" s="10">
        <v>1</v>
      </c>
      <c r="V69" s="10" t="s">
        <v>71</v>
      </c>
      <c r="W69" s="10">
        <v>1</v>
      </c>
      <c r="X69" s="18"/>
      <c r="Y69" s="18"/>
      <c r="Z69" s="14" t="s">
        <v>90</v>
      </c>
      <c r="AA69" s="15">
        <v>103</v>
      </c>
      <c r="AB69" s="15">
        <v>120</v>
      </c>
      <c r="AC69" s="10">
        <v>70</v>
      </c>
      <c r="AD69" s="10">
        <v>93</v>
      </c>
      <c r="AE69" s="10">
        <v>23</v>
      </c>
      <c r="AF69" s="10" t="s">
        <v>85</v>
      </c>
      <c r="AG69" s="19">
        <v>3</v>
      </c>
      <c r="AH69" s="20">
        <v>16.7</v>
      </c>
      <c r="AI69" s="9">
        <v>8570</v>
      </c>
      <c r="AJ69" s="9">
        <v>259000</v>
      </c>
      <c r="AL69" s="10">
        <v>23</v>
      </c>
      <c r="AM69" s="10">
        <v>0.8</v>
      </c>
      <c r="AN69" s="9">
        <v>7.41</v>
      </c>
      <c r="AO69" s="10">
        <v>54.8</v>
      </c>
      <c r="AP69" s="10">
        <v>33.700000000000003</v>
      </c>
      <c r="AQ69" s="20">
        <v>21.1</v>
      </c>
      <c r="AR69" s="10">
        <v>-2.6</v>
      </c>
      <c r="AS69" s="10">
        <v>129.30000000000001</v>
      </c>
      <c r="AT69" s="10">
        <v>380</v>
      </c>
      <c r="AU69" s="10">
        <v>514</v>
      </c>
      <c r="AV69" s="10">
        <v>66</v>
      </c>
      <c r="AW69" s="10">
        <v>18.920000000000002</v>
      </c>
      <c r="AX69" s="20">
        <v>12.3</v>
      </c>
      <c r="AY69" s="10">
        <v>140.9</v>
      </c>
      <c r="AZ69" s="10">
        <v>2.99</v>
      </c>
      <c r="BA69" s="10">
        <v>98.7</v>
      </c>
      <c r="BB69" s="10">
        <v>0</v>
      </c>
      <c r="BC69" s="9">
        <v>7713</v>
      </c>
      <c r="BD69" s="10">
        <v>86</v>
      </c>
      <c r="BE69" s="10">
        <v>2.91</v>
      </c>
      <c r="BF69" s="9">
        <v>5660000</v>
      </c>
      <c r="BG69" s="10">
        <v>0.74</v>
      </c>
      <c r="BJ69" s="32"/>
      <c r="BK69" s="20"/>
    </row>
    <row r="70" spans="1:63" s="17" customFormat="1" ht="15.75" thickBot="1" x14ac:dyDescent="0.3">
      <c r="A70" s="9">
        <v>126</v>
      </c>
      <c r="B70" s="10">
        <v>94</v>
      </c>
      <c r="C70" s="10" t="s">
        <v>59</v>
      </c>
      <c r="D70" s="10">
        <v>1</v>
      </c>
      <c r="E70" s="10" t="s">
        <v>81</v>
      </c>
      <c r="F70" s="10">
        <v>1</v>
      </c>
      <c r="G70" s="10" t="s">
        <v>61</v>
      </c>
      <c r="H70" s="10">
        <v>4</v>
      </c>
      <c r="I70" s="10">
        <v>1.8</v>
      </c>
      <c r="J70" s="10">
        <v>70</v>
      </c>
      <c r="K70" s="11">
        <v>21.604938271604937</v>
      </c>
      <c r="L70" s="10" t="s">
        <v>62</v>
      </c>
      <c r="M70" s="10">
        <v>1</v>
      </c>
      <c r="N70" s="10" t="s">
        <v>63</v>
      </c>
      <c r="O70" s="10">
        <v>2</v>
      </c>
      <c r="P70" s="10">
        <v>1</v>
      </c>
      <c r="Q70" s="10" t="s">
        <v>76</v>
      </c>
      <c r="R70" s="10">
        <v>8</v>
      </c>
      <c r="S70" s="10">
        <v>2</v>
      </c>
      <c r="T70" s="10" t="s">
        <v>77</v>
      </c>
      <c r="U70" s="10">
        <v>1</v>
      </c>
      <c r="V70" s="10" t="s">
        <v>63</v>
      </c>
      <c r="W70" s="10">
        <v>2</v>
      </c>
      <c r="X70" s="14" t="s">
        <v>159</v>
      </c>
      <c r="Y70" s="14" t="s">
        <v>403</v>
      </c>
      <c r="Z70" s="14" t="s">
        <v>404</v>
      </c>
      <c r="AA70" s="15">
        <v>80</v>
      </c>
      <c r="AB70" s="15">
        <v>110</v>
      </c>
      <c r="AC70" s="10">
        <v>60</v>
      </c>
      <c r="AD70" s="10">
        <v>95</v>
      </c>
      <c r="AE70" s="10">
        <v>18</v>
      </c>
      <c r="AF70" s="10" t="s">
        <v>119</v>
      </c>
      <c r="AG70" s="19">
        <v>1</v>
      </c>
      <c r="AH70" s="10">
        <v>13</v>
      </c>
      <c r="AI70" s="10">
        <v>7930</v>
      </c>
      <c r="AJ70" s="10">
        <v>193000</v>
      </c>
      <c r="AL70" s="10">
        <v>77</v>
      </c>
      <c r="AM70" s="20">
        <v>1.5</v>
      </c>
      <c r="AN70" s="10">
        <v>7.35</v>
      </c>
      <c r="AO70" s="10">
        <v>40</v>
      </c>
      <c r="AP70" s="10">
        <v>37.799999999999997</v>
      </c>
      <c r="AQ70" s="20">
        <v>20.399999999999999</v>
      </c>
      <c r="AR70" s="10">
        <v>-4.5999999999999996</v>
      </c>
      <c r="AS70" s="10">
        <v>107</v>
      </c>
      <c r="AT70" s="10">
        <v>146</v>
      </c>
      <c r="AU70" s="10">
        <v>7137</v>
      </c>
      <c r="AV70" s="10">
        <v>49</v>
      </c>
      <c r="AW70" s="10">
        <v>1.89</v>
      </c>
      <c r="AX70" s="20">
        <v>12.9</v>
      </c>
      <c r="AY70" s="10">
        <v>141</v>
      </c>
      <c r="AZ70" s="20">
        <v>4.8</v>
      </c>
      <c r="BA70" s="10">
        <v>111</v>
      </c>
      <c r="BC70" s="10">
        <v>7216</v>
      </c>
      <c r="BD70" s="10">
        <v>79</v>
      </c>
      <c r="BE70" s="10">
        <v>2.21</v>
      </c>
      <c r="BF70" s="10">
        <v>4500000</v>
      </c>
      <c r="BG70" s="10">
        <v>1.81</v>
      </c>
      <c r="BJ70" s="32"/>
      <c r="BK70" s="10"/>
    </row>
    <row r="71" spans="1:63" s="17" customFormat="1" ht="15.75" thickBot="1" x14ac:dyDescent="0.3">
      <c r="A71" s="9">
        <v>125</v>
      </c>
      <c r="B71" s="10">
        <v>61</v>
      </c>
      <c r="C71" s="10" t="s">
        <v>59</v>
      </c>
      <c r="D71" s="10">
        <v>1</v>
      </c>
      <c r="E71" s="10" t="s">
        <v>60</v>
      </c>
      <c r="F71" s="10">
        <v>2</v>
      </c>
      <c r="G71" s="10" t="s">
        <v>61</v>
      </c>
      <c r="H71" s="10">
        <v>4</v>
      </c>
      <c r="I71" s="10">
        <v>1.7</v>
      </c>
      <c r="J71" s="10">
        <v>60</v>
      </c>
      <c r="K71" s="11">
        <v>20.761245674740486</v>
      </c>
      <c r="L71" s="10" t="s">
        <v>62</v>
      </c>
      <c r="M71" s="10">
        <v>1</v>
      </c>
      <c r="N71" s="10" t="s">
        <v>63</v>
      </c>
      <c r="O71" s="10">
        <v>2</v>
      </c>
      <c r="Q71" s="10" t="s">
        <v>64</v>
      </c>
      <c r="R71" s="10">
        <v>4</v>
      </c>
      <c r="S71" s="10">
        <v>2</v>
      </c>
      <c r="T71" s="10" t="s">
        <v>71</v>
      </c>
      <c r="U71" s="10">
        <v>3</v>
      </c>
      <c r="V71" s="10" t="s">
        <v>63</v>
      </c>
      <c r="W71" s="10">
        <v>2</v>
      </c>
      <c r="X71" s="14" t="s">
        <v>405</v>
      </c>
      <c r="Y71" s="14" t="s">
        <v>406</v>
      </c>
      <c r="Z71" s="14" t="s">
        <v>407</v>
      </c>
      <c r="AA71" s="15">
        <v>84</v>
      </c>
      <c r="AB71" s="15">
        <v>86</v>
      </c>
      <c r="AC71" s="10">
        <v>54</v>
      </c>
      <c r="AD71" s="10">
        <v>96</v>
      </c>
      <c r="AE71" s="10">
        <v>24</v>
      </c>
      <c r="AF71" s="10" t="s">
        <v>119</v>
      </c>
      <c r="AG71" s="19">
        <v>1</v>
      </c>
      <c r="AH71" s="20">
        <v>8.3000000000000007</v>
      </c>
      <c r="AI71" s="10">
        <v>7900</v>
      </c>
      <c r="AJ71" s="10">
        <v>171000</v>
      </c>
      <c r="AL71" s="10">
        <v>119</v>
      </c>
      <c r="AM71" s="20">
        <v>3.8</v>
      </c>
      <c r="AN71" s="10">
        <v>7.24</v>
      </c>
      <c r="AO71" s="10">
        <v>91.4</v>
      </c>
      <c r="AP71" s="20">
        <v>19.899999999999999</v>
      </c>
      <c r="AQ71" s="20">
        <v>8.5</v>
      </c>
      <c r="AR71" s="10">
        <v>-17.2</v>
      </c>
      <c r="AS71" s="10">
        <v>77</v>
      </c>
      <c r="AT71" s="10">
        <v>236</v>
      </c>
      <c r="AU71" s="10">
        <v>6241</v>
      </c>
      <c r="AV71" s="10">
        <v>28</v>
      </c>
      <c r="AW71" s="10">
        <v>7.84</v>
      </c>
      <c r="AX71" s="20">
        <v>18.899999999999999</v>
      </c>
      <c r="AY71" s="10">
        <v>138</v>
      </c>
      <c r="AZ71" s="20">
        <v>5.4</v>
      </c>
      <c r="BA71" s="10">
        <v>113</v>
      </c>
      <c r="BB71" s="10">
        <v>0</v>
      </c>
      <c r="BC71" s="10">
        <v>6557</v>
      </c>
      <c r="BD71" s="10">
        <v>237</v>
      </c>
      <c r="BE71" s="10">
        <v>1.85</v>
      </c>
      <c r="BF71" s="10">
        <v>2670000</v>
      </c>
      <c r="BG71" s="20">
        <v>1.07</v>
      </c>
      <c r="BJ71" s="32"/>
      <c r="BK71" s="10"/>
    </row>
    <row r="72" spans="1:63" s="17" customFormat="1" ht="15.75" thickBot="1" x14ac:dyDescent="0.3">
      <c r="A72" s="9">
        <v>128</v>
      </c>
      <c r="B72" s="10">
        <v>79</v>
      </c>
      <c r="C72" s="10" t="s">
        <v>59</v>
      </c>
      <c r="D72" s="10">
        <v>1</v>
      </c>
      <c r="E72" s="10" t="s">
        <v>81</v>
      </c>
      <c r="F72" s="10">
        <v>1</v>
      </c>
      <c r="G72" s="10" t="s">
        <v>92</v>
      </c>
      <c r="H72" s="10">
        <v>2</v>
      </c>
      <c r="I72" s="10">
        <v>1.73</v>
      </c>
      <c r="J72" s="10">
        <v>50</v>
      </c>
      <c r="K72" s="11">
        <v>16.706204684419792</v>
      </c>
      <c r="L72" s="10" t="s">
        <v>62</v>
      </c>
      <c r="M72" s="10">
        <v>1</v>
      </c>
      <c r="N72" s="10" t="s">
        <v>71</v>
      </c>
      <c r="O72" s="10">
        <v>1</v>
      </c>
      <c r="Q72" s="10" t="s">
        <v>64</v>
      </c>
      <c r="R72" s="10">
        <v>3</v>
      </c>
      <c r="S72" s="10">
        <v>2</v>
      </c>
      <c r="T72" s="10" t="s">
        <v>71</v>
      </c>
      <c r="U72" s="10">
        <v>3</v>
      </c>
      <c r="V72" s="10" t="s">
        <v>63</v>
      </c>
      <c r="W72" s="10">
        <v>2</v>
      </c>
      <c r="X72" s="14" t="s">
        <v>408</v>
      </c>
      <c r="Y72" s="14" t="s">
        <v>409</v>
      </c>
      <c r="Z72" s="14" t="s">
        <v>410</v>
      </c>
      <c r="AA72" s="15">
        <v>80</v>
      </c>
      <c r="AB72" s="15">
        <v>108</v>
      </c>
      <c r="AC72" s="10">
        <v>80</v>
      </c>
      <c r="AD72" s="10">
        <v>94</v>
      </c>
      <c r="AE72" s="10">
        <v>24</v>
      </c>
      <c r="AF72" s="10" t="s">
        <v>80</v>
      </c>
      <c r="AG72" s="19">
        <v>4</v>
      </c>
      <c r="AH72" s="20">
        <v>11.3</v>
      </c>
      <c r="AI72" s="10">
        <v>8170</v>
      </c>
      <c r="AJ72" s="10">
        <v>194000</v>
      </c>
      <c r="AL72" s="10">
        <v>39</v>
      </c>
      <c r="AM72" s="10">
        <v>0.5</v>
      </c>
      <c r="AN72" s="10">
        <v>7.42</v>
      </c>
      <c r="AO72" s="10">
        <v>64</v>
      </c>
      <c r="AP72" s="10">
        <v>43.8</v>
      </c>
      <c r="AQ72" s="20">
        <v>28.1</v>
      </c>
      <c r="AR72" s="20">
        <v>3.3</v>
      </c>
      <c r="AS72" s="10">
        <v>184</v>
      </c>
      <c r="AT72" s="10">
        <v>139</v>
      </c>
      <c r="AU72" s="10">
        <v>490</v>
      </c>
      <c r="AV72" s="10">
        <v>15</v>
      </c>
      <c r="AW72" s="10">
        <v>5.81</v>
      </c>
      <c r="AX72" s="20">
        <v>12.4</v>
      </c>
      <c r="AY72" s="10">
        <v>141</v>
      </c>
      <c r="AZ72" s="10">
        <v>3.24</v>
      </c>
      <c r="BA72" s="10">
        <v>4.71</v>
      </c>
      <c r="BB72" s="10">
        <v>0</v>
      </c>
      <c r="BC72" s="10">
        <v>7435</v>
      </c>
      <c r="BD72" s="10">
        <v>82</v>
      </c>
      <c r="BE72" s="10">
        <v>2.58</v>
      </c>
      <c r="BF72" s="10">
        <v>4090000</v>
      </c>
      <c r="BG72" s="20">
        <v>1.03</v>
      </c>
      <c r="BJ72" s="32"/>
      <c r="BK72" s="20"/>
    </row>
    <row r="73" spans="1:63" s="17" customFormat="1" ht="15.75" thickBot="1" x14ac:dyDescent="0.3">
      <c r="A73" s="67">
        <v>130</v>
      </c>
      <c r="B73" s="65">
        <v>47</v>
      </c>
      <c r="C73" s="10" t="s">
        <v>59</v>
      </c>
      <c r="D73" s="10">
        <v>1</v>
      </c>
      <c r="E73" s="10" t="s">
        <v>74</v>
      </c>
      <c r="F73" s="10">
        <v>3</v>
      </c>
      <c r="G73" s="10" t="s">
        <v>92</v>
      </c>
      <c r="H73" s="10">
        <v>2</v>
      </c>
      <c r="I73" s="65">
        <v>1.73</v>
      </c>
      <c r="J73" s="65">
        <v>96</v>
      </c>
      <c r="K73" s="11">
        <v>32.075912994086003</v>
      </c>
      <c r="L73" s="10" t="s">
        <v>62</v>
      </c>
      <c r="M73" s="10">
        <v>1</v>
      </c>
      <c r="N73" s="10"/>
      <c r="O73" s="10"/>
      <c r="P73" s="10">
        <v>1</v>
      </c>
      <c r="Q73" s="10" t="s">
        <v>76</v>
      </c>
      <c r="R73" s="10">
        <v>4</v>
      </c>
      <c r="S73" s="10">
        <v>2</v>
      </c>
      <c r="T73" s="10"/>
      <c r="U73" s="10"/>
      <c r="V73" s="10" t="s">
        <v>411</v>
      </c>
      <c r="W73" s="10">
        <v>1</v>
      </c>
      <c r="X73" s="14" t="s">
        <v>160</v>
      </c>
      <c r="Y73" s="72">
        <v>120</v>
      </c>
      <c r="Z73" s="73">
        <v>160110</v>
      </c>
      <c r="AA73" s="49">
        <v>88</v>
      </c>
      <c r="AB73" s="49" t="s">
        <v>64</v>
      </c>
      <c r="AC73" s="65"/>
      <c r="AD73" s="10" t="s">
        <v>64</v>
      </c>
      <c r="AE73" s="10" t="s">
        <v>64</v>
      </c>
      <c r="AF73" s="65">
        <v>5070000</v>
      </c>
      <c r="AG73" s="74" t="s">
        <v>64</v>
      </c>
      <c r="AH73" s="65">
        <v>14.3</v>
      </c>
      <c r="AI73" s="65">
        <v>11927</v>
      </c>
      <c r="AJ73" s="65">
        <v>144000</v>
      </c>
      <c r="AK73" s="65">
        <v>143</v>
      </c>
      <c r="AL73" s="65">
        <v>288</v>
      </c>
      <c r="AM73" s="10"/>
      <c r="AN73" s="10"/>
      <c r="AO73" s="65">
        <v>36</v>
      </c>
      <c r="AP73" s="65">
        <v>102</v>
      </c>
      <c r="AQ73" s="10">
        <v>22.13</v>
      </c>
      <c r="AR73" s="20">
        <v>12.9</v>
      </c>
      <c r="AS73" s="22" t="s">
        <v>64</v>
      </c>
      <c r="AT73" s="22" t="s">
        <v>64</v>
      </c>
      <c r="AU73" s="10"/>
      <c r="AV73" s="65">
        <v>0</v>
      </c>
      <c r="AW73" s="65">
        <v>0</v>
      </c>
      <c r="AX73" s="65">
        <v>0</v>
      </c>
      <c r="AY73" s="65">
        <v>0</v>
      </c>
      <c r="AZ73" s="10"/>
      <c r="BA73" s="65">
        <v>0</v>
      </c>
      <c r="BB73" s="65">
        <v>0</v>
      </c>
      <c r="BC73" s="65">
        <v>0</v>
      </c>
      <c r="BD73" s="65">
        <v>0</v>
      </c>
      <c r="BE73" s="65">
        <v>0</v>
      </c>
      <c r="BF73" s="65">
        <v>0</v>
      </c>
      <c r="BG73" s="10"/>
      <c r="BH73" s="10"/>
      <c r="BI73" s="10"/>
      <c r="BJ73" s="32"/>
      <c r="BK73" s="20"/>
    </row>
    <row r="74" spans="1:63" s="17" customFormat="1" ht="15.75" thickBot="1" x14ac:dyDescent="0.3">
      <c r="A74" s="9">
        <v>129</v>
      </c>
      <c r="B74" s="10">
        <v>60</v>
      </c>
      <c r="C74" s="10" t="s">
        <v>86</v>
      </c>
      <c r="D74" s="10">
        <v>2</v>
      </c>
      <c r="E74" s="10" t="s">
        <v>81</v>
      </c>
      <c r="F74" s="10">
        <v>1</v>
      </c>
      <c r="G74" s="10" t="s">
        <v>70</v>
      </c>
      <c r="H74" s="10">
        <v>1</v>
      </c>
      <c r="I74" s="10">
        <v>1.62</v>
      </c>
      <c r="J74" s="10">
        <v>58</v>
      </c>
      <c r="K74" s="11">
        <v>22.10028959000152</v>
      </c>
      <c r="L74" s="10" t="s">
        <v>62</v>
      </c>
      <c r="M74" s="10">
        <v>1</v>
      </c>
      <c r="N74" s="10" t="s">
        <v>71</v>
      </c>
      <c r="O74" s="10">
        <v>1</v>
      </c>
      <c r="P74" s="10" t="s">
        <v>64</v>
      </c>
      <c r="Q74" s="10"/>
      <c r="R74" s="10">
        <v>6</v>
      </c>
      <c r="S74" s="10">
        <v>2</v>
      </c>
      <c r="T74" s="10" t="s">
        <v>77</v>
      </c>
      <c r="U74" s="10">
        <v>1</v>
      </c>
      <c r="V74" s="10" t="s">
        <v>71</v>
      </c>
      <c r="W74" s="10">
        <v>1</v>
      </c>
      <c r="X74" s="14" t="s">
        <v>159</v>
      </c>
      <c r="Y74" s="14" t="s">
        <v>412</v>
      </c>
      <c r="Z74" s="14" t="s">
        <v>157</v>
      </c>
      <c r="AA74" s="15">
        <v>116</v>
      </c>
      <c r="AB74" s="15">
        <v>132</v>
      </c>
      <c r="AC74" s="10">
        <v>92</v>
      </c>
      <c r="AD74" s="10">
        <v>93</v>
      </c>
      <c r="AE74" s="10">
        <v>28</v>
      </c>
      <c r="AF74" s="10" t="s">
        <v>85</v>
      </c>
      <c r="AG74" s="19">
        <v>3</v>
      </c>
      <c r="AH74" s="20">
        <v>13.7</v>
      </c>
      <c r="AI74" s="10">
        <v>15780</v>
      </c>
      <c r="AJ74" s="10">
        <v>346000</v>
      </c>
      <c r="AL74" s="10">
        <v>37</v>
      </c>
      <c r="AM74" s="10">
        <v>0.5</v>
      </c>
      <c r="AN74" s="10">
        <v>7.42</v>
      </c>
      <c r="AO74" s="10">
        <v>49.9</v>
      </c>
      <c r="AP74" s="10">
        <v>35.9</v>
      </c>
      <c r="AQ74" s="20">
        <v>23.9</v>
      </c>
      <c r="AR74" s="10">
        <v>-0.2</v>
      </c>
      <c r="AS74" s="10">
        <v>81.900000000000006</v>
      </c>
      <c r="AT74" s="10">
        <v>327</v>
      </c>
      <c r="AU74" s="10">
        <v>789</v>
      </c>
      <c r="AV74" s="10">
        <v>17</v>
      </c>
      <c r="AW74" s="10">
        <v>6.93</v>
      </c>
      <c r="AX74" s="20">
        <v>12.4</v>
      </c>
      <c r="AY74" s="10">
        <v>137.69999999999999</v>
      </c>
      <c r="AZ74" s="10">
        <v>2.9</v>
      </c>
      <c r="BA74" s="10">
        <v>99.5</v>
      </c>
      <c r="BB74" s="10">
        <v>0</v>
      </c>
      <c r="BC74" s="10">
        <v>14360</v>
      </c>
      <c r="BD74" s="10">
        <v>158</v>
      </c>
      <c r="BE74" s="10">
        <v>3.32</v>
      </c>
      <c r="BF74" s="10">
        <v>4770000</v>
      </c>
      <c r="BG74" s="10">
        <v>1.27</v>
      </c>
      <c r="BJ74" s="32"/>
      <c r="BK74" s="10"/>
    </row>
    <row r="75" spans="1:63" s="17" customFormat="1" ht="15.75" thickBot="1" x14ac:dyDescent="0.3">
      <c r="A75" s="9">
        <v>132</v>
      </c>
      <c r="B75" s="10">
        <v>41</v>
      </c>
      <c r="C75" s="10" t="s">
        <v>86</v>
      </c>
      <c r="D75" s="10">
        <v>2</v>
      </c>
      <c r="E75" s="10" t="s">
        <v>81</v>
      </c>
      <c r="F75" s="10">
        <v>1</v>
      </c>
      <c r="G75" s="10" t="s">
        <v>92</v>
      </c>
      <c r="H75" s="10">
        <v>2</v>
      </c>
      <c r="I75" s="10">
        <v>1.6</v>
      </c>
      <c r="J75" s="10">
        <v>108</v>
      </c>
      <c r="K75" s="11">
        <v>42.187499999999993</v>
      </c>
      <c r="L75" s="10" t="s">
        <v>62</v>
      </c>
      <c r="M75" s="10">
        <v>1</v>
      </c>
      <c r="N75" s="10" t="s">
        <v>71</v>
      </c>
      <c r="O75" s="10">
        <v>1</v>
      </c>
      <c r="P75" s="10">
        <v>1</v>
      </c>
      <c r="Q75" s="10" t="s">
        <v>76</v>
      </c>
      <c r="R75" s="10">
        <v>5</v>
      </c>
      <c r="S75" s="10">
        <v>2</v>
      </c>
      <c r="T75" s="10" t="s">
        <v>77</v>
      </c>
      <c r="U75" s="10">
        <v>1</v>
      </c>
      <c r="V75" s="10" t="s">
        <v>63</v>
      </c>
      <c r="W75" s="10">
        <v>2</v>
      </c>
      <c r="X75" s="14" t="s">
        <v>206</v>
      </c>
      <c r="Y75" s="18"/>
      <c r="Z75" s="14" t="s">
        <v>413</v>
      </c>
      <c r="AA75" s="15">
        <v>78</v>
      </c>
      <c r="AB75" s="15">
        <v>118</v>
      </c>
      <c r="AC75" s="10">
        <v>58</v>
      </c>
      <c r="AD75" s="10">
        <v>92</v>
      </c>
      <c r="AE75" s="10">
        <v>25</v>
      </c>
      <c r="AF75" s="10" t="s">
        <v>80</v>
      </c>
      <c r="AG75" s="19">
        <v>4</v>
      </c>
      <c r="AH75" s="20">
        <v>12.3</v>
      </c>
      <c r="AI75" s="10">
        <v>9240</v>
      </c>
      <c r="AJ75" s="10">
        <v>157000</v>
      </c>
      <c r="AL75" s="10">
        <v>23</v>
      </c>
      <c r="AM75" s="10">
        <v>0.6</v>
      </c>
      <c r="AN75" s="10">
        <v>7.43</v>
      </c>
      <c r="AO75" s="10">
        <v>66.400000000000006</v>
      </c>
      <c r="AP75" s="10">
        <v>34.799999999999997</v>
      </c>
      <c r="AQ75" s="20">
        <v>22.7</v>
      </c>
      <c r="AR75" s="10">
        <v>-1.1000000000000001</v>
      </c>
      <c r="AS75" s="10">
        <v>124</v>
      </c>
      <c r="AT75" s="10">
        <v>305</v>
      </c>
      <c r="AU75" s="10">
        <v>1109</v>
      </c>
      <c r="AV75" s="10">
        <v>44</v>
      </c>
      <c r="AW75" s="10">
        <v>7.28</v>
      </c>
      <c r="AX75" s="20">
        <v>11.3</v>
      </c>
      <c r="AY75" s="10">
        <v>141</v>
      </c>
      <c r="AZ75" s="20">
        <v>3.8</v>
      </c>
      <c r="BA75" s="10">
        <v>104.2</v>
      </c>
      <c r="BB75" s="10">
        <v>0</v>
      </c>
      <c r="BC75" s="10">
        <v>7669</v>
      </c>
      <c r="BD75" s="10">
        <v>92</v>
      </c>
      <c r="BF75" s="10">
        <v>4100000</v>
      </c>
      <c r="BG75" s="10">
        <v>0.83</v>
      </c>
      <c r="BJ75" s="32"/>
      <c r="BK75" s="10"/>
    </row>
    <row r="76" spans="1:63" s="17" customFormat="1" ht="15.75" thickBot="1" x14ac:dyDescent="0.3">
      <c r="A76" s="9">
        <v>134</v>
      </c>
      <c r="B76" s="10">
        <v>43</v>
      </c>
      <c r="C76" s="10" t="s">
        <v>86</v>
      </c>
      <c r="D76" s="10">
        <v>2</v>
      </c>
      <c r="E76" s="10" t="s">
        <v>74</v>
      </c>
      <c r="F76" s="10">
        <v>3</v>
      </c>
      <c r="G76" s="10" t="s">
        <v>61</v>
      </c>
      <c r="H76" s="10">
        <v>4</v>
      </c>
      <c r="I76" s="10">
        <v>1.76</v>
      </c>
      <c r="J76" s="10">
        <v>47</v>
      </c>
      <c r="K76" s="11">
        <v>15.173037190082646</v>
      </c>
      <c r="L76" s="10" t="s">
        <v>62</v>
      </c>
      <c r="M76" s="10">
        <v>1</v>
      </c>
      <c r="N76" s="10" t="s">
        <v>71</v>
      </c>
      <c r="O76" s="10">
        <v>1</v>
      </c>
      <c r="P76" s="10">
        <v>2</v>
      </c>
      <c r="Q76" s="10" t="s">
        <v>76</v>
      </c>
      <c r="R76" s="10">
        <v>6</v>
      </c>
      <c r="S76" s="10">
        <v>2</v>
      </c>
      <c r="T76" s="10" t="s">
        <v>71</v>
      </c>
      <c r="U76" s="10">
        <v>3</v>
      </c>
      <c r="V76" s="10" t="s">
        <v>63</v>
      </c>
      <c r="W76" s="10">
        <v>2</v>
      </c>
      <c r="X76" s="14" t="s">
        <v>414</v>
      </c>
      <c r="Y76" s="14" t="s">
        <v>415</v>
      </c>
      <c r="Z76" s="14" t="s">
        <v>416</v>
      </c>
      <c r="AA76" s="15">
        <v>99</v>
      </c>
      <c r="AB76" s="21">
        <v>140</v>
      </c>
      <c r="AC76" s="9">
        <v>110</v>
      </c>
      <c r="AD76" s="10">
        <v>92</v>
      </c>
      <c r="AE76" s="10">
        <v>26</v>
      </c>
      <c r="AF76" s="10" t="s">
        <v>119</v>
      </c>
      <c r="AG76" s="19">
        <v>1</v>
      </c>
      <c r="AH76" s="20">
        <v>13.9</v>
      </c>
      <c r="AI76" s="10">
        <v>7990</v>
      </c>
      <c r="AJ76" s="10">
        <v>319000</v>
      </c>
      <c r="AL76" s="10">
        <v>18</v>
      </c>
      <c r="AM76" s="10">
        <v>0.5</v>
      </c>
      <c r="AN76" s="10">
        <v>7.44</v>
      </c>
      <c r="AO76" s="10">
        <v>43.4</v>
      </c>
      <c r="AP76" s="10">
        <v>47.6</v>
      </c>
      <c r="AQ76" s="20">
        <v>31.8</v>
      </c>
      <c r="AR76" s="10">
        <v>6.51</v>
      </c>
      <c r="AS76" s="10">
        <v>78.7</v>
      </c>
      <c r="AT76" s="10">
        <v>451</v>
      </c>
      <c r="AU76" s="10">
        <v>1278</v>
      </c>
      <c r="AV76" s="10">
        <v>57</v>
      </c>
      <c r="AW76" s="20">
        <v>11.5</v>
      </c>
      <c r="AX76" s="10">
        <v>13</v>
      </c>
      <c r="AY76" s="10">
        <v>134.9</v>
      </c>
      <c r="AZ76" s="10">
        <v>3.69</v>
      </c>
      <c r="BA76" s="10">
        <v>94</v>
      </c>
      <c r="BB76" s="10">
        <v>0</v>
      </c>
      <c r="BC76" s="10">
        <v>6312</v>
      </c>
      <c r="BD76" s="10">
        <v>80</v>
      </c>
      <c r="BE76" s="10">
        <v>3.33</v>
      </c>
      <c r="BF76" s="10">
        <v>4310000</v>
      </c>
      <c r="BG76" s="10">
        <v>1.31</v>
      </c>
      <c r="BJ76" s="32"/>
      <c r="BK76" s="10"/>
    </row>
    <row r="77" spans="1:63" s="17" customFormat="1" ht="12.75" customHeight="1" thickBot="1" x14ac:dyDescent="0.3">
      <c r="A77" s="9">
        <v>3</v>
      </c>
      <c r="B77" s="10">
        <v>49</v>
      </c>
      <c r="C77" s="10" t="s">
        <v>59</v>
      </c>
      <c r="D77" s="10">
        <v>1</v>
      </c>
      <c r="E77" s="10" t="s">
        <v>60</v>
      </c>
      <c r="F77" s="10">
        <v>2</v>
      </c>
      <c r="G77" s="10" t="s">
        <v>70</v>
      </c>
      <c r="H77" s="10">
        <v>1</v>
      </c>
      <c r="I77" s="10">
        <v>1.92</v>
      </c>
      <c r="J77" s="10">
        <v>96</v>
      </c>
      <c r="K77" s="11">
        <v>26.041666666666668</v>
      </c>
      <c r="L77" s="10" t="s">
        <v>220</v>
      </c>
      <c r="M77" s="10">
        <v>2</v>
      </c>
      <c r="N77" s="10">
        <v>1</v>
      </c>
      <c r="O77" s="10">
        <v>1</v>
      </c>
      <c r="P77" s="10">
        <v>1</v>
      </c>
      <c r="Q77" s="10" t="s">
        <v>76</v>
      </c>
      <c r="R77" s="10">
        <v>3</v>
      </c>
      <c r="S77" s="10">
        <v>2</v>
      </c>
      <c r="X77" s="29" t="s">
        <v>389</v>
      </c>
      <c r="Y77" s="29"/>
      <c r="Z77" s="29" t="s">
        <v>417</v>
      </c>
      <c r="AA77" s="30">
        <v>98</v>
      </c>
      <c r="AB77" s="15">
        <v>135</v>
      </c>
      <c r="AC77" s="10">
        <v>94</v>
      </c>
      <c r="AD77" s="10">
        <v>94</v>
      </c>
      <c r="AE77" s="31">
        <v>17</v>
      </c>
      <c r="AF77" s="32" t="s">
        <v>69</v>
      </c>
      <c r="AG77" s="33">
        <v>0</v>
      </c>
      <c r="AH77" s="32">
        <v>12.8</v>
      </c>
      <c r="AI77" s="31">
        <v>4700</v>
      </c>
      <c r="AJ77" s="31">
        <v>214000</v>
      </c>
      <c r="AK77" s="31">
        <v>171</v>
      </c>
      <c r="AL77" s="31">
        <v>26</v>
      </c>
      <c r="AM77" s="32">
        <v>1</v>
      </c>
      <c r="AN77" s="32">
        <v>7.46</v>
      </c>
      <c r="AO77" s="31">
        <v>88</v>
      </c>
      <c r="AP77" s="31">
        <v>36</v>
      </c>
      <c r="AQ77" s="32">
        <v>25.6</v>
      </c>
      <c r="AR77" s="32">
        <v>1.9</v>
      </c>
      <c r="AS77" s="32"/>
      <c r="AT77" s="32"/>
      <c r="AW77" s="32">
        <v>24.6</v>
      </c>
      <c r="AX77" s="32">
        <v>14.7</v>
      </c>
      <c r="AY77" s="32"/>
      <c r="AZ77" s="32">
        <v>3.8</v>
      </c>
      <c r="BA77" s="32"/>
      <c r="BB77" s="31">
        <v>12</v>
      </c>
      <c r="BC77" s="32">
        <v>78.8</v>
      </c>
      <c r="BD77" s="32">
        <v>0.4</v>
      </c>
      <c r="BE77" s="32"/>
      <c r="BF77" s="31">
        <v>4380000</v>
      </c>
      <c r="BG77" s="32">
        <v>0.94</v>
      </c>
      <c r="BJ77" s="32"/>
      <c r="BK77" s="10"/>
    </row>
    <row r="78" spans="1:63" s="17" customFormat="1" ht="12.75" customHeight="1" thickBot="1" x14ac:dyDescent="0.3">
      <c r="A78" s="9">
        <v>4</v>
      </c>
      <c r="B78" s="10">
        <v>53</v>
      </c>
      <c r="C78" s="10" t="s">
        <v>59</v>
      </c>
      <c r="D78" s="10">
        <v>1</v>
      </c>
      <c r="E78" s="10" t="s">
        <v>81</v>
      </c>
      <c r="F78" s="10">
        <v>1</v>
      </c>
      <c r="G78" s="10" t="s">
        <v>92</v>
      </c>
      <c r="H78" s="10">
        <v>2</v>
      </c>
      <c r="I78" s="10">
        <v>1.68</v>
      </c>
      <c r="J78" s="10">
        <v>90</v>
      </c>
      <c r="K78" s="11">
        <v>31.887755102040821</v>
      </c>
      <c r="L78" s="10" t="s">
        <v>220</v>
      </c>
      <c r="M78" s="10">
        <v>2</v>
      </c>
      <c r="N78" s="10">
        <v>7</v>
      </c>
      <c r="O78" s="10">
        <v>1</v>
      </c>
      <c r="P78" s="10">
        <v>1</v>
      </c>
      <c r="Q78" s="10" t="s">
        <v>76</v>
      </c>
      <c r="R78" s="10">
        <v>13</v>
      </c>
      <c r="S78" s="10">
        <v>2</v>
      </c>
      <c r="V78" s="10" t="s">
        <v>418</v>
      </c>
      <c r="W78" s="10">
        <v>1</v>
      </c>
      <c r="X78" s="29" t="s">
        <v>256</v>
      </c>
      <c r="Y78" s="29" t="s">
        <v>326</v>
      </c>
      <c r="Z78" s="29" t="s">
        <v>419</v>
      </c>
      <c r="AA78" s="30">
        <v>95</v>
      </c>
      <c r="AB78" s="15">
        <v>109</v>
      </c>
      <c r="AC78" s="10">
        <v>73</v>
      </c>
      <c r="AD78" s="10">
        <v>96</v>
      </c>
      <c r="AE78" s="31">
        <v>18</v>
      </c>
      <c r="AF78" s="32" t="s">
        <v>69</v>
      </c>
      <c r="AG78" s="33">
        <v>0</v>
      </c>
      <c r="AH78" s="32">
        <v>14.1</v>
      </c>
      <c r="AI78" s="31">
        <v>11200</v>
      </c>
      <c r="AJ78" s="31">
        <v>242000</v>
      </c>
      <c r="AK78" s="32"/>
      <c r="AL78" s="31">
        <v>73</v>
      </c>
      <c r="AM78" s="32">
        <v>0.9</v>
      </c>
      <c r="AN78" s="32">
        <v>7.39</v>
      </c>
      <c r="AO78" s="31">
        <v>90</v>
      </c>
      <c r="AP78" s="31">
        <v>34</v>
      </c>
      <c r="AQ78" s="32">
        <v>20.6</v>
      </c>
      <c r="AR78" s="32">
        <v>-3.6</v>
      </c>
      <c r="AS78" s="32"/>
      <c r="AT78" s="32"/>
      <c r="AU78" s="31">
        <v>997</v>
      </c>
      <c r="AW78" s="32">
        <v>15.8</v>
      </c>
      <c r="AX78" s="32">
        <v>13.4</v>
      </c>
      <c r="AY78" s="31">
        <v>130</v>
      </c>
      <c r="AZ78" s="32">
        <v>4.5999999999999996</v>
      </c>
      <c r="BA78" s="32"/>
      <c r="BB78" s="32">
        <v>0.01</v>
      </c>
      <c r="BC78" s="31">
        <v>9912</v>
      </c>
      <c r="BD78" s="31">
        <v>104</v>
      </c>
      <c r="BE78" s="32">
        <v>1.9</v>
      </c>
      <c r="BF78" s="31">
        <v>4490000</v>
      </c>
      <c r="BG78" s="32">
        <v>0.35</v>
      </c>
      <c r="BJ78" s="32"/>
      <c r="BK78" s="32"/>
    </row>
    <row r="79" spans="1:63" s="17" customFormat="1" ht="15.75" customHeight="1" thickBot="1" x14ac:dyDescent="0.3">
      <c r="A79" s="9">
        <v>5</v>
      </c>
      <c r="B79" s="10">
        <v>68</v>
      </c>
      <c r="C79" s="10" t="s">
        <v>59</v>
      </c>
      <c r="D79" s="10">
        <v>1</v>
      </c>
      <c r="E79" s="10" t="s">
        <v>74</v>
      </c>
      <c r="F79" s="10">
        <v>3</v>
      </c>
      <c r="G79" s="10" t="s">
        <v>92</v>
      </c>
      <c r="H79" s="10">
        <v>2</v>
      </c>
      <c r="I79" s="10">
        <v>1.7</v>
      </c>
      <c r="J79" s="10">
        <v>70</v>
      </c>
      <c r="K79" s="11">
        <v>24.221453287197235</v>
      </c>
      <c r="L79" s="10" t="s">
        <v>220</v>
      </c>
      <c r="M79" s="10">
        <v>2</v>
      </c>
      <c r="N79" s="10">
        <v>2</v>
      </c>
      <c r="O79" s="10">
        <v>1</v>
      </c>
      <c r="P79" s="10">
        <v>7</v>
      </c>
      <c r="Q79" s="10" t="s">
        <v>301</v>
      </c>
      <c r="R79" s="10">
        <v>4</v>
      </c>
      <c r="S79" s="10">
        <v>2</v>
      </c>
      <c r="X79" s="29" t="s">
        <v>256</v>
      </c>
      <c r="Y79" s="29" t="s">
        <v>326</v>
      </c>
      <c r="Z79" s="29" t="s">
        <v>420</v>
      </c>
      <c r="AA79" s="30">
        <v>79</v>
      </c>
      <c r="AB79" s="15">
        <v>163</v>
      </c>
      <c r="AC79" s="10">
        <v>95</v>
      </c>
      <c r="AD79" s="10">
        <v>91</v>
      </c>
      <c r="AE79" s="31">
        <v>26</v>
      </c>
      <c r="AF79" s="32" t="s">
        <v>69</v>
      </c>
      <c r="AG79" s="33">
        <v>0</v>
      </c>
      <c r="AH79" s="32">
        <v>11.1</v>
      </c>
      <c r="AI79" s="31">
        <v>8800</v>
      </c>
      <c r="AJ79" s="31">
        <v>307000</v>
      </c>
      <c r="AK79" s="31">
        <v>138</v>
      </c>
      <c r="AL79" s="31">
        <v>51</v>
      </c>
      <c r="AM79" s="32">
        <v>1.2</v>
      </c>
      <c r="AN79" s="32">
        <v>7.33</v>
      </c>
      <c r="AO79" s="31">
        <v>27</v>
      </c>
      <c r="AP79" s="31">
        <v>37</v>
      </c>
      <c r="AQ79" s="32">
        <v>19.5</v>
      </c>
      <c r="AR79" s="32">
        <v>-5.9</v>
      </c>
      <c r="AS79" s="32"/>
      <c r="AT79" s="32"/>
      <c r="AU79" s="31">
        <v>1250</v>
      </c>
      <c r="AW79" s="32">
        <v>24.6</v>
      </c>
      <c r="AX79" s="32">
        <v>40.700000000000003</v>
      </c>
      <c r="AY79" s="31">
        <v>131</v>
      </c>
      <c r="AZ79" s="32">
        <v>4.9000000000000004</v>
      </c>
      <c r="BA79" s="32"/>
      <c r="BB79" s="31" t="s">
        <v>64</v>
      </c>
      <c r="BC79" s="31">
        <v>7058</v>
      </c>
      <c r="BD79" s="31">
        <v>44</v>
      </c>
      <c r="BE79" s="32"/>
      <c r="BF79" s="31">
        <v>3780000</v>
      </c>
      <c r="BG79" s="32">
        <v>1.1599999999999999</v>
      </c>
      <c r="BJ79" s="32"/>
      <c r="BK79" s="32"/>
    </row>
    <row r="80" spans="1:63" s="17" customFormat="1" ht="17.25" customHeight="1" thickBot="1" x14ac:dyDescent="0.3">
      <c r="A80" s="9">
        <v>7</v>
      </c>
      <c r="B80" s="10">
        <v>38</v>
      </c>
      <c r="C80" s="10" t="s">
        <v>59</v>
      </c>
      <c r="D80" s="10">
        <v>1</v>
      </c>
      <c r="E80" s="10" t="s">
        <v>81</v>
      </c>
      <c r="F80" s="10">
        <v>1</v>
      </c>
      <c r="G80" s="10" t="s">
        <v>70</v>
      </c>
      <c r="H80" s="10">
        <v>1</v>
      </c>
      <c r="I80" s="10">
        <v>1.76</v>
      </c>
      <c r="J80" s="10">
        <v>108</v>
      </c>
      <c r="K80" s="11">
        <v>34.865702479338843</v>
      </c>
      <c r="L80" s="10" t="s">
        <v>220</v>
      </c>
      <c r="M80" s="10">
        <v>2</v>
      </c>
      <c r="N80" s="10">
        <v>7</v>
      </c>
      <c r="O80" s="10">
        <v>1</v>
      </c>
      <c r="P80" s="10">
        <v>2</v>
      </c>
      <c r="Q80" s="10" t="s">
        <v>76</v>
      </c>
      <c r="R80" s="10">
        <v>22</v>
      </c>
      <c r="S80" s="10">
        <v>2</v>
      </c>
      <c r="X80" s="28" t="s">
        <v>421</v>
      </c>
      <c r="Y80" s="29"/>
      <c r="Z80" s="29" t="s">
        <v>422</v>
      </c>
      <c r="AA80" s="30">
        <v>87</v>
      </c>
      <c r="AB80" s="15">
        <v>130</v>
      </c>
      <c r="AC80" s="22">
        <v>90</v>
      </c>
      <c r="AD80" s="10">
        <v>95</v>
      </c>
      <c r="AE80" s="32"/>
      <c r="AF80" s="32" t="s">
        <v>106</v>
      </c>
      <c r="AG80" s="33">
        <v>2</v>
      </c>
      <c r="AH80" s="32">
        <v>15.1</v>
      </c>
      <c r="AI80" s="31">
        <v>13900</v>
      </c>
      <c r="AJ80" s="31">
        <v>341000</v>
      </c>
      <c r="AK80" s="31">
        <v>156</v>
      </c>
      <c r="AL80" s="31">
        <v>62</v>
      </c>
      <c r="AM80" s="32">
        <v>1.5</v>
      </c>
      <c r="AN80" s="32">
        <v>7.36</v>
      </c>
      <c r="AO80" s="31">
        <v>80</v>
      </c>
      <c r="AP80" s="31">
        <v>60</v>
      </c>
      <c r="AQ80" s="32">
        <v>33.9</v>
      </c>
      <c r="AR80" s="32">
        <v>6.4</v>
      </c>
      <c r="AS80" s="32"/>
      <c r="AT80" s="32"/>
      <c r="AU80" s="31">
        <v>1293</v>
      </c>
      <c r="AW80" s="32">
        <v>6.7</v>
      </c>
      <c r="AX80" s="32">
        <v>13.6</v>
      </c>
      <c r="AY80" s="31">
        <v>142</v>
      </c>
      <c r="AZ80" s="32">
        <v>4.3</v>
      </c>
      <c r="BA80" s="32"/>
      <c r="BB80" s="32"/>
      <c r="BC80" s="31">
        <v>11092</v>
      </c>
      <c r="BD80" s="31">
        <v>42</v>
      </c>
      <c r="BE80" s="32">
        <v>2.2999999999999998</v>
      </c>
      <c r="BF80" s="31">
        <v>4940000</v>
      </c>
      <c r="BG80" s="32">
        <v>1.34</v>
      </c>
      <c r="BJ80" s="32"/>
      <c r="BK80" s="32"/>
    </row>
    <row r="81" spans="1:63" s="17" customFormat="1" ht="16.5" customHeight="1" thickBot="1" x14ac:dyDescent="0.3">
      <c r="A81" s="9">
        <v>6</v>
      </c>
      <c r="B81" s="10">
        <v>52</v>
      </c>
      <c r="C81" s="10" t="s">
        <v>59</v>
      </c>
      <c r="D81" s="10">
        <v>1</v>
      </c>
      <c r="E81" s="10" t="s">
        <v>81</v>
      </c>
      <c r="F81" s="10">
        <v>1</v>
      </c>
      <c r="G81" s="10" t="s">
        <v>92</v>
      </c>
      <c r="H81" s="10">
        <v>2</v>
      </c>
      <c r="I81" s="10">
        <v>1.68</v>
      </c>
      <c r="J81" s="10">
        <v>112</v>
      </c>
      <c r="K81" s="11">
        <v>39.682539682539691</v>
      </c>
      <c r="L81" s="10" t="s">
        <v>220</v>
      </c>
      <c r="M81" s="10">
        <v>2</v>
      </c>
      <c r="N81" s="10">
        <v>10</v>
      </c>
      <c r="O81" s="10">
        <v>1</v>
      </c>
      <c r="P81" s="10">
        <v>7</v>
      </c>
      <c r="Q81" s="10" t="s">
        <v>301</v>
      </c>
      <c r="R81" s="10">
        <v>38</v>
      </c>
      <c r="S81" s="10">
        <v>2</v>
      </c>
      <c r="X81" s="29" t="s">
        <v>206</v>
      </c>
      <c r="Y81" s="29"/>
      <c r="Z81" s="29" t="s">
        <v>423</v>
      </c>
      <c r="AA81" s="30">
        <v>86</v>
      </c>
      <c r="AB81" s="15">
        <v>127</v>
      </c>
      <c r="AC81" s="10">
        <v>87</v>
      </c>
      <c r="AD81" s="10">
        <v>91</v>
      </c>
      <c r="AE81" s="31">
        <v>20</v>
      </c>
      <c r="AF81" s="32" t="s">
        <v>80</v>
      </c>
      <c r="AG81" s="33">
        <v>4</v>
      </c>
      <c r="AH81" s="32">
        <v>15.4</v>
      </c>
      <c r="AI81" s="31">
        <v>9600</v>
      </c>
      <c r="AJ81" s="31">
        <v>259000</v>
      </c>
      <c r="AK81" s="32"/>
      <c r="AL81" s="31">
        <v>74</v>
      </c>
      <c r="AM81" s="32"/>
      <c r="AN81" s="32">
        <v>7.44</v>
      </c>
      <c r="AO81" s="31">
        <v>62</v>
      </c>
      <c r="AP81" s="31">
        <v>37</v>
      </c>
      <c r="AQ81" s="32">
        <v>25.1</v>
      </c>
      <c r="AR81" s="32">
        <v>1.2</v>
      </c>
      <c r="AS81" s="32"/>
      <c r="AT81" s="32"/>
      <c r="AU81" s="31">
        <v>1536</v>
      </c>
      <c r="AV81" s="10">
        <v>0</v>
      </c>
      <c r="AW81" s="32">
        <v>43.7</v>
      </c>
      <c r="AX81" s="32"/>
      <c r="AY81" s="31">
        <v>137</v>
      </c>
      <c r="AZ81" s="32">
        <v>4.2</v>
      </c>
      <c r="BA81" s="32"/>
      <c r="BB81" s="31" t="s">
        <v>64</v>
      </c>
      <c r="BC81" s="32"/>
      <c r="BD81" s="31">
        <v>96</v>
      </c>
      <c r="BE81" s="32"/>
      <c r="BF81" s="31">
        <v>4870000</v>
      </c>
      <c r="BG81" s="32"/>
      <c r="BJ81" s="29"/>
      <c r="BK81" s="32"/>
    </row>
    <row r="82" spans="1:63" s="17" customFormat="1" ht="19.5" customHeight="1" thickBot="1" x14ac:dyDescent="0.3">
      <c r="A82" s="9">
        <v>9</v>
      </c>
      <c r="B82" s="10">
        <v>69</v>
      </c>
      <c r="C82" s="10" t="s">
        <v>59</v>
      </c>
      <c r="D82" s="10">
        <v>1</v>
      </c>
      <c r="E82" s="10" t="s">
        <v>81</v>
      </c>
      <c r="F82" s="10">
        <v>1</v>
      </c>
      <c r="G82" s="10" t="s">
        <v>61</v>
      </c>
      <c r="H82" s="10">
        <v>4</v>
      </c>
      <c r="I82" s="10">
        <v>1.68</v>
      </c>
      <c r="J82" s="10">
        <v>70</v>
      </c>
      <c r="K82" s="11">
        <v>24.801587301587304</v>
      </c>
      <c r="L82" s="10" t="s">
        <v>220</v>
      </c>
      <c r="M82" s="10">
        <v>2</v>
      </c>
      <c r="N82" s="10">
        <v>4</v>
      </c>
      <c r="O82" s="10">
        <v>1</v>
      </c>
      <c r="P82" s="10">
        <v>10</v>
      </c>
      <c r="Q82" s="10" t="s">
        <v>301</v>
      </c>
      <c r="R82" s="10">
        <v>5</v>
      </c>
      <c r="S82" s="10">
        <v>2</v>
      </c>
      <c r="T82" s="10" t="s">
        <v>424</v>
      </c>
      <c r="U82" s="10">
        <v>2</v>
      </c>
      <c r="X82" s="28" t="s">
        <v>425</v>
      </c>
      <c r="Y82" s="29" t="s">
        <v>426</v>
      </c>
      <c r="Z82" s="29" t="s">
        <v>427</v>
      </c>
      <c r="AA82" s="30">
        <v>74</v>
      </c>
      <c r="AB82" s="15">
        <v>136</v>
      </c>
      <c r="AC82" s="10">
        <v>79</v>
      </c>
      <c r="AD82" s="10">
        <v>90</v>
      </c>
      <c r="AE82" s="31">
        <v>18</v>
      </c>
      <c r="AF82" s="32" t="s">
        <v>119</v>
      </c>
      <c r="AG82" s="33">
        <v>1</v>
      </c>
      <c r="AH82" s="32">
        <v>11.1</v>
      </c>
      <c r="AI82" s="31">
        <v>3300</v>
      </c>
      <c r="AJ82" s="31">
        <v>304000</v>
      </c>
      <c r="AK82" s="32"/>
      <c r="AL82" s="31">
        <v>22</v>
      </c>
      <c r="AM82" s="32">
        <v>0.7</v>
      </c>
      <c r="AN82" s="32">
        <v>7.46</v>
      </c>
      <c r="AO82" s="31">
        <v>93</v>
      </c>
      <c r="AP82" s="31">
        <v>34</v>
      </c>
      <c r="AQ82" s="32">
        <v>24.2</v>
      </c>
      <c r="AR82" s="32">
        <v>0.6</v>
      </c>
      <c r="AS82" s="32"/>
      <c r="AT82" s="32"/>
      <c r="AU82" s="31">
        <v>531</v>
      </c>
      <c r="AV82" s="10">
        <v>0</v>
      </c>
      <c r="AW82" s="32">
        <v>12.9</v>
      </c>
      <c r="AX82" s="32">
        <v>13.6</v>
      </c>
      <c r="AY82" s="31">
        <v>131</v>
      </c>
      <c r="AZ82" s="32">
        <v>3.5</v>
      </c>
      <c r="BA82" s="32"/>
      <c r="BB82" s="31">
        <v>16</v>
      </c>
      <c r="BC82" s="31">
        <v>2402</v>
      </c>
      <c r="BD82" s="31">
        <v>20</v>
      </c>
      <c r="BE82" s="32"/>
      <c r="BF82" s="31">
        <v>3780000</v>
      </c>
      <c r="BG82" s="32">
        <v>1.22</v>
      </c>
      <c r="BJ82" s="32"/>
      <c r="BK82" s="32"/>
    </row>
    <row r="83" spans="1:63" s="17" customFormat="1" ht="18.75" customHeight="1" thickBot="1" x14ac:dyDescent="0.3">
      <c r="A83" s="9">
        <v>10</v>
      </c>
      <c r="B83" s="10">
        <v>55</v>
      </c>
      <c r="C83" s="10" t="s">
        <v>86</v>
      </c>
      <c r="D83" s="10">
        <v>2</v>
      </c>
      <c r="E83" s="10" t="s">
        <v>81</v>
      </c>
      <c r="F83" s="10">
        <v>1</v>
      </c>
      <c r="G83" s="10" t="s">
        <v>75</v>
      </c>
      <c r="H83" s="10">
        <v>3</v>
      </c>
      <c r="I83" s="10">
        <v>1.69</v>
      </c>
      <c r="J83" s="10">
        <v>80</v>
      </c>
      <c r="K83" s="11">
        <v>28.010223731662059</v>
      </c>
      <c r="L83" s="10" t="s">
        <v>62</v>
      </c>
      <c r="M83" s="10">
        <v>1</v>
      </c>
      <c r="N83" s="10">
        <v>1</v>
      </c>
      <c r="O83" s="10">
        <v>1</v>
      </c>
      <c r="P83" s="10">
        <v>4</v>
      </c>
      <c r="Q83" s="10" t="s">
        <v>76</v>
      </c>
      <c r="R83" s="10">
        <v>7</v>
      </c>
      <c r="S83" s="10">
        <v>2</v>
      </c>
      <c r="T83" s="10" t="s">
        <v>248</v>
      </c>
      <c r="U83" s="10">
        <v>2</v>
      </c>
      <c r="V83" s="10" t="s">
        <v>383</v>
      </c>
      <c r="W83" s="10">
        <v>1</v>
      </c>
      <c r="X83" s="29" t="s">
        <v>428</v>
      </c>
      <c r="Y83" s="29" t="s">
        <v>429</v>
      </c>
      <c r="Z83" s="29" t="s">
        <v>430</v>
      </c>
      <c r="AA83" s="30">
        <v>85</v>
      </c>
      <c r="AB83" s="15">
        <v>135</v>
      </c>
      <c r="AC83" s="10">
        <v>81</v>
      </c>
      <c r="AD83" s="10">
        <v>90</v>
      </c>
      <c r="AE83" s="31">
        <v>20</v>
      </c>
      <c r="AF83" s="32" t="s">
        <v>69</v>
      </c>
      <c r="AG83" s="33">
        <v>0</v>
      </c>
      <c r="AH83" s="32">
        <v>8.9</v>
      </c>
      <c r="AI83" s="31">
        <v>4300</v>
      </c>
      <c r="AJ83" s="31">
        <v>127000</v>
      </c>
      <c r="AK83" s="32"/>
      <c r="AL83" s="31">
        <v>36</v>
      </c>
      <c r="AM83" s="32">
        <v>1.3</v>
      </c>
      <c r="AN83" s="32">
        <v>7.47</v>
      </c>
      <c r="AO83" s="31">
        <v>122</v>
      </c>
      <c r="AP83" s="31">
        <v>33</v>
      </c>
      <c r="AQ83" s="31">
        <v>24</v>
      </c>
      <c r="AR83" s="32">
        <v>0.5</v>
      </c>
      <c r="AS83" s="32"/>
      <c r="AT83" s="32"/>
      <c r="AU83" s="31">
        <v>765</v>
      </c>
      <c r="AV83" s="10">
        <v>0</v>
      </c>
      <c r="AW83" s="32">
        <v>22.4</v>
      </c>
      <c r="AX83" s="32">
        <v>13.8</v>
      </c>
      <c r="AY83" s="31">
        <v>137</v>
      </c>
      <c r="AZ83" s="32">
        <v>3.3</v>
      </c>
      <c r="BA83" s="32"/>
      <c r="BB83" s="32">
        <v>0.02</v>
      </c>
      <c r="BC83" s="31">
        <v>3345</v>
      </c>
      <c r="BD83" s="31">
        <v>13</v>
      </c>
      <c r="BE83" s="32"/>
      <c r="BF83" s="31">
        <v>4660000</v>
      </c>
      <c r="BG83" s="32">
        <v>1.65</v>
      </c>
      <c r="BJ83" s="32"/>
      <c r="BK83" s="32"/>
    </row>
    <row r="84" spans="1:63" s="17" customFormat="1" ht="15" customHeight="1" thickBot="1" x14ac:dyDescent="0.3">
      <c r="A84" s="9">
        <v>11</v>
      </c>
      <c r="B84" s="10">
        <v>64</v>
      </c>
      <c r="C84" s="10" t="s">
        <v>59</v>
      </c>
      <c r="D84" s="10">
        <v>1</v>
      </c>
      <c r="E84" s="10" t="s">
        <v>60</v>
      </c>
      <c r="F84" s="10">
        <v>2</v>
      </c>
      <c r="G84" s="10" t="s">
        <v>92</v>
      </c>
      <c r="H84" s="10">
        <v>2</v>
      </c>
      <c r="I84" s="10">
        <v>1.75</v>
      </c>
      <c r="J84" s="10">
        <v>70</v>
      </c>
      <c r="K84" s="11">
        <v>22.857142857142858</v>
      </c>
      <c r="L84" s="10" t="s">
        <v>220</v>
      </c>
      <c r="M84" s="10">
        <v>2</v>
      </c>
      <c r="N84" s="10">
        <v>5</v>
      </c>
      <c r="O84" s="10">
        <v>1</v>
      </c>
      <c r="P84" s="10">
        <v>1</v>
      </c>
      <c r="Q84" s="10" t="s">
        <v>76</v>
      </c>
      <c r="R84" s="10">
        <v>6</v>
      </c>
      <c r="S84" s="75">
        <v>2</v>
      </c>
      <c r="X84" s="29" t="s">
        <v>431</v>
      </c>
      <c r="Y84" s="29"/>
      <c r="Z84" s="29" t="s">
        <v>181</v>
      </c>
      <c r="AA84" s="30">
        <v>104</v>
      </c>
      <c r="AB84" s="15">
        <v>145</v>
      </c>
      <c r="AC84" s="10">
        <v>96</v>
      </c>
      <c r="AD84" s="10">
        <v>98</v>
      </c>
      <c r="AE84" s="31">
        <v>19</v>
      </c>
      <c r="AF84" s="32" t="s">
        <v>106</v>
      </c>
      <c r="AG84" s="33">
        <v>2</v>
      </c>
      <c r="AH84" s="32">
        <v>11.86</v>
      </c>
      <c r="AI84" s="31">
        <v>6200</v>
      </c>
      <c r="AJ84" s="31">
        <v>196000</v>
      </c>
      <c r="AK84" s="32"/>
      <c r="AL84" s="31">
        <v>34</v>
      </c>
      <c r="AM84" s="32">
        <v>1.2</v>
      </c>
      <c r="AN84" s="32">
        <v>7.46</v>
      </c>
      <c r="AO84" s="31">
        <v>103</v>
      </c>
      <c r="AP84" s="31">
        <v>35</v>
      </c>
      <c r="AQ84" s="32">
        <v>24.9</v>
      </c>
      <c r="AR84" s="32">
        <v>1.3</v>
      </c>
      <c r="AS84" s="31">
        <v>138</v>
      </c>
      <c r="AT84" s="32"/>
      <c r="AU84" s="31">
        <v>1240</v>
      </c>
      <c r="AV84" s="10">
        <v>0</v>
      </c>
      <c r="AW84" s="32">
        <v>30.6</v>
      </c>
      <c r="AX84" s="32">
        <v>13.1</v>
      </c>
      <c r="AY84" s="31">
        <v>131</v>
      </c>
      <c r="AZ84" s="31">
        <v>4</v>
      </c>
      <c r="BA84" s="32"/>
      <c r="BB84" s="32"/>
      <c r="BC84" s="32"/>
      <c r="BD84" s="31">
        <v>186</v>
      </c>
      <c r="BE84" s="32">
        <v>1.6</v>
      </c>
      <c r="BF84" s="31">
        <v>3850000</v>
      </c>
      <c r="BG84" s="32">
        <v>9.08</v>
      </c>
      <c r="BK84" s="32"/>
    </row>
    <row r="85" spans="1:63" s="17" customFormat="1" ht="19.5" customHeight="1" thickBot="1" x14ac:dyDescent="0.3">
      <c r="A85" s="9">
        <v>14</v>
      </c>
      <c r="B85" s="10">
        <v>52</v>
      </c>
      <c r="C85" s="10" t="s">
        <v>59</v>
      </c>
      <c r="D85" s="10">
        <v>1</v>
      </c>
      <c r="E85" s="10" t="s">
        <v>60</v>
      </c>
      <c r="F85" s="10">
        <v>2</v>
      </c>
      <c r="G85" s="10" t="s">
        <v>92</v>
      </c>
      <c r="H85" s="10">
        <v>2</v>
      </c>
      <c r="I85" s="10">
        <v>1.93</v>
      </c>
      <c r="J85" s="10">
        <v>145</v>
      </c>
      <c r="K85" s="11">
        <v>38.927219522671749</v>
      </c>
      <c r="L85" s="10" t="s">
        <v>220</v>
      </c>
      <c r="M85" s="10">
        <v>2</v>
      </c>
      <c r="N85" s="10">
        <v>1</v>
      </c>
      <c r="O85" s="10">
        <v>1</v>
      </c>
      <c r="P85" s="10">
        <v>5</v>
      </c>
      <c r="Q85" s="10" t="s">
        <v>76</v>
      </c>
      <c r="R85" s="10">
        <v>4</v>
      </c>
      <c r="S85" s="75">
        <v>2</v>
      </c>
      <c r="T85" s="10" t="s">
        <v>432</v>
      </c>
      <c r="U85" s="10">
        <v>2</v>
      </c>
      <c r="X85" s="28" t="s">
        <v>433</v>
      </c>
      <c r="Y85" s="29" t="s">
        <v>434</v>
      </c>
      <c r="Z85" s="29" t="s">
        <v>435</v>
      </c>
      <c r="AA85" s="30">
        <v>77</v>
      </c>
      <c r="AB85" s="15">
        <v>120</v>
      </c>
      <c r="AC85" s="10">
        <v>75</v>
      </c>
      <c r="AD85" s="10">
        <v>93</v>
      </c>
      <c r="AE85" s="31">
        <v>16</v>
      </c>
      <c r="AF85" s="32" t="s">
        <v>69</v>
      </c>
      <c r="AG85" s="33">
        <v>0</v>
      </c>
      <c r="AH85" s="32">
        <v>14.9</v>
      </c>
      <c r="AI85" s="31">
        <v>6800</v>
      </c>
      <c r="AJ85" s="31">
        <v>161000</v>
      </c>
      <c r="AK85" s="32"/>
      <c r="AL85" s="31">
        <v>52</v>
      </c>
      <c r="AM85" s="32">
        <v>0.8</v>
      </c>
      <c r="AN85" s="32">
        <v>7.39</v>
      </c>
      <c r="AO85" s="31">
        <v>90</v>
      </c>
      <c r="AP85" s="31">
        <v>37</v>
      </c>
      <c r="AQ85" s="32">
        <v>22.4</v>
      </c>
      <c r="AR85" s="32">
        <v>-2.1</v>
      </c>
      <c r="AS85" s="31">
        <v>234</v>
      </c>
      <c r="AT85" s="31">
        <v>261</v>
      </c>
      <c r="AU85" s="31">
        <v>2006</v>
      </c>
      <c r="AV85" s="10">
        <v>0</v>
      </c>
      <c r="AW85" s="32">
        <v>12.5</v>
      </c>
      <c r="AX85" s="32">
        <v>13.1</v>
      </c>
      <c r="AY85" s="31">
        <v>132</v>
      </c>
      <c r="AZ85" s="32">
        <v>4.3</v>
      </c>
      <c r="BA85" s="32"/>
      <c r="BB85" s="32"/>
      <c r="BC85" s="31">
        <v>4250</v>
      </c>
      <c r="BD85" s="31">
        <v>7</v>
      </c>
      <c r="BE85" s="32">
        <v>1.7</v>
      </c>
      <c r="BF85" s="31">
        <v>5200000</v>
      </c>
      <c r="BG85" s="32">
        <v>0.84</v>
      </c>
      <c r="BK85" s="32"/>
    </row>
    <row r="86" spans="1:63" s="17" customFormat="1" ht="15.75" customHeight="1" thickBot="1" x14ac:dyDescent="0.3">
      <c r="A86" s="9">
        <v>13</v>
      </c>
      <c r="B86" s="10">
        <v>70</v>
      </c>
      <c r="C86" s="10" t="s">
        <v>86</v>
      </c>
      <c r="D86" s="10">
        <v>2</v>
      </c>
      <c r="E86" s="10" t="s">
        <v>81</v>
      </c>
      <c r="F86" s="10">
        <v>1</v>
      </c>
      <c r="G86" s="10" t="s">
        <v>92</v>
      </c>
      <c r="H86" s="10">
        <v>2</v>
      </c>
      <c r="I86" s="10">
        <v>1.6</v>
      </c>
      <c r="J86" s="10">
        <v>60</v>
      </c>
      <c r="K86" s="11">
        <v>23.437499999999996</v>
      </c>
      <c r="L86" s="10" t="s">
        <v>220</v>
      </c>
      <c r="M86" s="10">
        <v>2</v>
      </c>
      <c r="N86" s="10">
        <v>2</v>
      </c>
      <c r="O86" s="10">
        <v>1</v>
      </c>
      <c r="P86" s="10">
        <v>1</v>
      </c>
      <c r="Q86" s="10" t="s">
        <v>76</v>
      </c>
      <c r="R86" s="10">
        <v>4</v>
      </c>
      <c r="S86" s="76">
        <v>2</v>
      </c>
      <c r="X86" s="29" t="s">
        <v>256</v>
      </c>
      <c r="Y86" s="29" t="s">
        <v>436</v>
      </c>
      <c r="Z86" s="29" t="s">
        <v>95</v>
      </c>
      <c r="AA86" s="30">
        <v>73</v>
      </c>
      <c r="AB86" s="15">
        <v>130</v>
      </c>
      <c r="AC86" s="10">
        <v>90</v>
      </c>
      <c r="AD86" s="10">
        <v>93</v>
      </c>
      <c r="AE86" s="31">
        <v>18</v>
      </c>
      <c r="AF86" s="32" t="s">
        <v>85</v>
      </c>
      <c r="AG86" s="33">
        <v>3</v>
      </c>
      <c r="AH86" s="32">
        <v>11.7</v>
      </c>
      <c r="AI86" s="31">
        <v>7000</v>
      </c>
      <c r="AJ86" s="31">
        <v>282000</v>
      </c>
      <c r="AK86" s="32"/>
      <c r="AL86" s="31">
        <v>34</v>
      </c>
      <c r="AM86" s="32">
        <v>0.8</v>
      </c>
      <c r="AN86" s="32">
        <v>7.38</v>
      </c>
      <c r="AO86" s="31">
        <v>73</v>
      </c>
      <c r="AP86" s="31">
        <v>36</v>
      </c>
      <c r="AQ86" s="32">
        <v>21.3</v>
      </c>
      <c r="AR86" s="32">
        <v>-3.4</v>
      </c>
      <c r="AS86" s="32"/>
      <c r="AT86" s="32"/>
      <c r="AU86" s="31">
        <v>1568</v>
      </c>
      <c r="AV86" s="10">
        <v>0</v>
      </c>
      <c r="AW86" s="32">
        <v>3.5</v>
      </c>
      <c r="AX86" s="32">
        <v>15.1</v>
      </c>
      <c r="AY86" s="31">
        <v>132</v>
      </c>
      <c r="AZ86" s="32">
        <v>4.5</v>
      </c>
      <c r="BA86" s="32"/>
      <c r="BB86" s="32">
        <v>0.4</v>
      </c>
      <c r="BC86" s="31">
        <v>5110</v>
      </c>
      <c r="BD86" s="31">
        <v>21</v>
      </c>
      <c r="BE86" s="32">
        <v>2.6</v>
      </c>
      <c r="BF86" s="31" t="s">
        <v>437</v>
      </c>
      <c r="BG86" s="32">
        <v>0.61</v>
      </c>
      <c r="BK86" s="32"/>
    </row>
    <row r="87" spans="1:63" s="17" customFormat="1" ht="18.75" customHeight="1" thickBot="1" x14ac:dyDescent="0.3">
      <c r="A87" s="9">
        <v>16</v>
      </c>
      <c r="B87" s="10">
        <v>43</v>
      </c>
      <c r="C87" s="10" t="s">
        <v>86</v>
      </c>
      <c r="D87" s="10">
        <v>2</v>
      </c>
      <c r="E87" s="10" t="s">
        <v>74</v>
      </c>
      <c r="F87" s="10">
        <v>3</v>
      </c>
      <c r="G87" s="10" t="s">
        <v>92</v>
      </c>
      <c r="H87" s="10">
        <v>2</v>
      </c>
      <c r="I87" s="10">
        <v>1.6</v>
      </c>
      <c r="J87" s="10">
        <v>84</v>
      </c>
      <c r="K87" s="11">
        <v>32.812499999999993</v>
      </c>
      <c r="L87" s="10" t="s">
        <v>220</v>
      </c>
      <c r="M87" s="10">
        <v>2</v>
      </c>
      <c r="P87" s="10">
        <v>2</v>
      </c>
      <c r="Q87" s="10" t="s">
        <v>76</v>
      </c>
      <c r="R87" s="10">
        <v>6</v>
      </c>
      <c r="S87" s="76">
        <v>2</v>
      </c>
      <c r="X87" s="29" t="s">
        <v>438</v>
      </c>
      <c r="Y87" s="29" t="s">
        <v>439</v>
      </c>
      <c r="Z87" s="29" t="s">
        <v>440</v>
      </c>
      <c r="AA87" s="30">
        <v>100</v>
      </c>
      <c r="AB87" s="15">
        <v>125</v>
      </c>
      <c r="AC87" s="10">
        <v>80</v>
      </c>
      <c r="AD87" s="10">
        <v>95</v>
      </c>
      <c r="AE87" s="31">
        <v>22</v>
      </c>
      <c r="AF87" s="32" t="s">
        <v>69</v>
      </c>
      <c r="AG87" s="33">
        <v>0</v>
      </c>
      <c r="AH87" s="32">
        <v>15.4</v>
      </c>
      <c r="AI87" s="31">
        <v>12200</v>
      </c>
      <c r="AJ87" s="31">
        <v>191000</v>
      </c>
      <c r="AK87" s="32"/>
      <c r="AL87" s="31">
        <v>37</v>
      </c>
      <c r="AM87" s="32">
        <v>0.5</v>
      </c>
      <c r="AN87" s="32"/>
      <c r="AO87" s="32"/>
      <c r="AP87" s="32"/>
      <c r="AQ87" s="32"/>
      <c r="AR87" s="32"/>
      <c r="AS87" s="32"/>
      <c r="AT87" s="32"/>
      <c r="AU87" s="31">
        <v>2891</v>
      </c>
      <c r="AV87" s="10">
        <v>0</v>
      </c>
      <c r="AW87" s="32"/>
      <c r="AX87" s="31">
        <v>17</v>
      </c>
      <c r="AY87" s="31">
        <v>139</v>
      </c>
      <c r="AZ87" s="32">
        <v>4.0999999999999996</v>
      </c>
      <c r="BA87" s="32"/>
      <c r="BB87" s="32"/>
      <c r="BC87" s="31">
        <v>8564</v>
      </c>
      <c r="BD87" s="31">
        <v>49</v>
      </c>
      <c r="BE87" s="32"/>
      <c r="BF87" s="31">
        <v>4830000</v>
      </c>
      <c r="BG87" s="32"/>
      <c r="BK87" s="32"/>
    </row>
    <row r="88" spans="1:63" s="17" customFormat="1" ht="18" customHeight="1" thickBot="1" x14ac:dyDescent="0.3">
      <c r="A88" s="9">
        <v>17</v>
      </c>
      <c r="B88" s="10">
        <v>80</v>
      </c>
      <c r="C88" s="10" t="s">
        <v>59</v>
      </c>
      <c r="D88" s="10">
        <v>1</v>
      </c>
      <c r="E88" s="10" t="s">
        <v>81</v>
      </c>
      <c r="F88" s="10">
        <v>1</v>
      </c>
      <c r="G88" s="10" t="s">
        <v>61</v>
      </c>
      <c r="H88" s="10">
        <v>4</v>
      </c>
      <c r="I88" s="10">
        <v>1.7</v>
      </c>
      <c r="J88" s="10">
        <v>80</v>
      </c>
      <c r="K88" s="11">
        <v>27.681660899653981</v>
      </c>
      <c r="L88" s="10" t="s">
        <v>62</v>
      </c>
      <c r="M88" s="10">
        <v>1</v>
      </c>
      <c r="N88" s="10">
        <v>12</v>
      </c>
      <c r="O88" s="10">
        <v>1</v>
      </c>
      <c r="Q88" s="10" t="s">
        <v>64</v>
      </c>
      <c r="R88" s="10">
        <v>3</v>
      </c>
      <c r="S88" s="76">
        <v>2</v>
      </c>
      <c r="T88" s="10" t="s">
        <v>441</v>
      </c>
      <c r="U88" s="10">
        <v>2</v>
      </c>
      <c r="X88" s="29" t="s">
        <v>256</v>
      </c>
      <c r="Y88" s="29" t="s">
        <v>326</v>
      </c>
      <c r="Z88" s="29" t="s">
        <v>442</v>
      </c>
      <c r="AA88" s="30">
        <v>83</v>
      </c>
      <c r="AB88" s="15">
        <v>96</v>
      </c>
      <c r="AC88" s="10">
        <v>56</v>
      </c>
      <c r="AD88" s="10">
        <v>91</v>
      </c>
      <c r="AE88" s="31">
        <v>23</v>
      </c>
      <c r="AF88" s="32" t="s">
        <v>80</v>
      </c>
      <c r="AG88" s="33">
        <v>4</v>
      </c>
      <c r="AH88" s="32">
        <v>12.7</v>
      </c>
      <c r="AI88" s="31">
        <v>24700</v>
      </c>
      <c r="AJ88" s="31">
        <v>94000</v>
      </c>
      <c r="AK88" s="32"/>
      <c r="AL88" s="31">
        <v>197</v>
      </c>
      <c r="AM88" s="32">
        <v>5.7</v>
      </c>
      <c r="AN88" s="32">
        <v>7.33</v>
      </c>
      <c r="AO88" s="31">
        <v>73</v>
      </c>
      <c r="AP88" s="31">
        <v>31</v>
      </c>
      <c r="AQ88" s="32">
        <v>16.3</v>
      </c>
      <c r="AR88" s="32">
        <v>-8.5</v>
      </c>
      <c r="AS88" s="32"/>
      <c r="AT88" s="32"/>
      <c r="AU88" s="31">
        <v>2964</v>
      </c>
      <c r="AV88" s="10">
        <v>0</v>
      </c>
      <c r="AW88" s="32"/>
      <c r="AX88" s="32">
        <v>13.8</v>
      </c>
      <c r="AY88" s="31">
        <v>135</v>
      </c>
      <c r="AZ88" s="32">
        <v>4.4000000000000004</v>
      </c>
      <c r="BA88" s="32"/>
      <c r="BB88" s="32">
        <v>0.01</v>
      </c>
      <c r="BC88" s="32"/>
      <c r="BD88" s="31">
        <v>484</v>
      </c>
      <c r="BE88" s="32">
        <v>2.6</v>
      </c>
      <c r="BF88" s="31">
        <v>4010000</v>
      </c>
      <c r="BG88" s="32"/>
      <c r="BK88" s="32"/>
    </row>
    <row r="89" spans="1:63" s="17" customFormat="1" ht="15.75" customHeight="1" thickBot="1" x14ac:dyDescent="0.3">
      <c r="A89" s="9">
        <v>23</v>
      </c>
      <c r="B89" s="10">
        <v>59</v>
      </c>
      <c r="C89" s="10" t="s">
        <v>59</v>
      </c>
      <c r="D89" s="10">
        <v>1</v>
      </c>
      <c r="E89" s="10" t="s">
        <v>81</v>
      </c>
      <c r="F89" s="10">
        <v>1</v>
      </c>
      <c r="G89" s="10" t="s">
        <v>92</v>
      </c>
      <c r="H89" s="10">
        <v>2</v>
      </c>
      <c r="I89" s="10">
        <v>1.73</v>
      </c>
      <c r="J89" s="10">
        <v>86</v>
      </c>
      <c r="K89" s="11">
        <v>28.734672057202044</v>
      </c>
      <c r="L89" s="10" t="s">
        <v>220</v>
      </c>
      <c r="M89" s="10">
        <v>2</v>
      </c>
      <c r="N89" s="10">
        <v>2</v>
      </c>
      <c r="O89" s="10">
        <v>1</v>
      </c>
      <c r="P89" s="10">
        <v>12</v>
      </c>
      <c r="Q89" s="10" t="s">
        <v>301</v>
      </c>
      <c r="R89" s="10">
        <v>4</v>
      </c>
      <c r="S89" s="76">
        <v>2</v>
      </c>
      <c r="T89" s="10" t="s">
        <v>262</v>
      </c>
      <c r="U89" s="10">
        <v>2</v>
      </c>
      <c r="X89" s="29" t="s">
        <v>443</v>
      </c>
      <c r="Y89" s="29" t="s">
        <v>444</v>
      </c>
      <c r="Z89" s="29" t="s">
        <v>272</v>
      </c>
      <c r="AA89" s="30">
        <v>80</v>
      </c>
      <c r="AB89" s="15">
        <v>129</v>
      </c>
      <c r="AC89" s="10">
        <v>87</v>
      </c>
      <c r="AD89" s="10">
        <v>94</v>
      </c>
      <c r="AE89" s="31">
        <v>22</v>
      </c>
      <c r="AF89" s="32" t="s">
        <v>119</v>
      </c>
      <c r="AG89" s="33">
        <v>1</v>
      </c>
      <c r="AH89" s="32">
        <v>13.6</v>
      </c>
      <c r="AI89" s="31" t="s">
        <v>255</v>
      </c>
      <c r="AJ89" s="31">
        <v>243000</v>
      </c>
      <c r="AK89" s="32"/>
      <c r="AL89" s="31">
        <v>43</v>
      </c>
      <c r="AM89" s="32">
        <v>0.8</v>
      </c>
      <c r="AN89" s="32"/>
      <c r="AO89" s="32"/>
      <c r="AP89" s="32"/>
      <c r="AQ89" s="32"/>
      <c r="AR89" s="32"/>
      <c r="AS89" s="32"/>
      <c r="AT89" s="32"/>
      <c r="AU89" s="32"/>
      <c r="AV89" s="10">
        <v>0</v>
      </c>
      <c r="AW89" s="32">
        <v>3.8</v>
      </c>
      <c r="AX89" s="32"/>
      <c r="AY89" s="31">
        <v>135</v>
      </c>
      <c r="AZ89" s="32">
        <v>3.7</v>
      </c>
      <c r="BA89" s="32"/>
      <c r="BB89" s="32"/>
      <c r="BC89" s="32"/>
      <c r="BD89" s="32"/>
      <c r="BE89" s="32"/>
      <c r="BF89" s="32"/>
      <c r="BG89" s="32">
        <v>0.44</v>
      </c>
      <c r="BK89" s="32"/>
    </row>
    <row r="90" spans="1:63" s="17" customFormat="1" ht="18.75" customHeight="1" thickBot="1" x14ac:dyDescent="0.3">
      <c r="A90" s="9">
        <v>26</v>
      </c>
      <c r="B90" s="10">
        <v>93</v>
      </c>
      <c r="C90" s="10" t="s">
        <v>86</v>
      </c>
      <c r="D90" s="10">
        <v>2</v>
      </c>
      <c r="E90" s="10" t="s">
        <v>81</v>
      </c>
      <c r="F90" s="10">
        <v>1</v>
      </c>
      <c r="G90" s="10" t="s">
        <v>61</v>
      </c>
      <c r="H90" s="10">
        <v>4</v>
      </c>
      <c r="I90" s="10">
        <v>1.5</v>
      </c>
      <c r="J90" s="10">
        <v>50</v>
      </c>
      <c r="K90" s="11">
        <v>22.222222222222221</v>
      </c>
      <c r="L90" s="10" t="s">
        <v>220</v>
      </c>
      <c r="M90" s="10">
        <v>2</v>
      </c>
      <c r="N90" s="10">
        <v>2</v>
      </c>
      <c r="O90" s="10">
        <v>1</v>
      </c>
      <c r="P90" s="10">
        <v>2</v>
      </c>
      <c r="Q90" s="10" t="s">
        <v>76</v>
      </c>
      <c r="R90" s="10">
        <v>3</v>
      </c>
      <c r="S90" s="76">
        <v>2</v>
      </c>
      <c r="X90" s="28" t="s">
        <v>445</v>
      </c>
      <c r="Y90" s="29" t="s">
        <v>364</v>
      </c>
      <c r="Z90" s="29" t="s">
        <v>446</v>
      </c>
      <c r="AA90" s="30">
        <v>112</v>
      </c>
      <c r="AB90" s="15">
        <v>113</v>
      </c>
      <c r="AC90" s="10">
        <v>70</v>
      </c>
      <c r="AD90" s="10">
        <v>87</v>
      </c>
      <c r="AE90" s="31">
        <v>18</v>
      </c>
      <c r="AF90" s="32" t="s">
        <v>85</v>
      </c>
      <c r="AG90" s="33">
        <v>3</v>
      </c>
      <c r="AH90" s="32">
        <v>15.2</v>
      </c>
      <c r="AI90" s="31">
        <v>11400</v>
      </c>
      <c r="AJ90" s="31">
        <v>116000</v>
      </c>
      <c r="AK90" s="32"/>
      <c r="AL90" s="31">
        <v>36</v>
      </c>
      <c r="AM90" s="32">
        <v>0.5</v>
      </c>
      <c r="AN90" s="32">
        <v>7.49</v>
      </c>
      <c r="AO90" s="31">
        <v>69</v>
      </c>
      <c r="AP90" s="31">
        <v>36</v>
      </c>
      <c r="AQ90" s="32">
        <v>27.4</v>
      </c>
      <c r="AR90" s="31">
        <v>4.0999999999999996</v>
      </c>
      <c r="AS90" s="32"/>
      <c r="AT90" s="31">
        <v>311</v>
      </c>
      <c r="AU90" s="31">
        <v>674</v>
      </c>
      <c r="AV90" s="10">
        <v>0</v>
      </c>
      <c r="AW90" s="32">
        <v>18.600000000000001</v>
      </c>
      <c r="AX90" s="32">
        <v>15.1</v>
      </c>
      <c r="AY90" s="31">
        <v>130</v>
      </c>
      <c r="AZ90" s="32">
        <v>2.9</v>
      </c>
      <c r="BA90" s="32"/>
      <c r="BB90" s="31">
        <v>1</v>
      </c>
      <c r="BC90" s="32"/>
      <c r="BD90" s="31">
        <v>114</v>
      </c>
      <c r="BE90" s="32"/>
      <c r="BF90" s="31">
        <v>4800000</v>
      </c>
      <c r="BG90" s="32">
        <v>1.66</v>
      </c>
      <c r="BK90" s="32"/>
    </row>
    <row r="91" spans="1:63" s="17" customFormat="1" ht="15.75" customHeight="1" thickBot="1" x14ac:dyDescent="0.3">
      <c r="A91" s="9">
        <v>29</v>
      </c>
      <c r="B91" s="10">
        <v>47</v>
      </c>
      <c r="C91" s="10" t="s">
        <v>86</v>
      </c>
      <c r="D91" s="10">
        <v>2</v>
      </c>
      <c r="E91" s="10" t="s">
        <v>74</v>
      </c>
      <c r="F91" s="10">
        <v>3</v>
      </c>
      <c r="G91" s="10" t="s">
        <v>92</v>
      </c>
      <c r="H91" s="10">
        <v>2</v>
      </c>
      <c r="I91" s="10">
        <v>1.7</v>
      </c>
      <c r="J91" s="10">
        <v>80</v>
      </c>
      <c r="K91" s="11">
        <v>27.681660899653981</v>
      </c>
      <c r="L91" s="10" t="s">
        <v>62</v>
      </c>
      <c r="M91" s="10">
        <v>1</v>
      </c>
      <c r="N91" s="10">
        <v>8</v>
      </c>
      <c r="O91" s="10">
        <v>1</v>
      </c>
      <c r="P91" s="10">
        <v>2</v>
      </c>
      <c r="Q91" s="10" t="s">
        <v>76</v>
      </c>
      <c r="R91" s="10">
        <v>6</v>
      </c>
      <c r="S91" s="76">
        <v>2</v>
      </c>
      <c r="X91" s="29"/>
      <c r="Y91" s="29"/>
      <c r="Z91" s="29" t="s">
        <v>447</v>
      </c>
      <c r="AA91" s="30">
        <v>88</v>
      </c>
      <c r="AB91" s="15">
        <v>120</v>
      </c>
      <c r="AC91" s="10">
        <v>80</v>
      </c>
      <c r="AD91" s="10">
        <v>93</v>
      </c>
      <c r="AE91" s="31">
        <v>17</v>
      </c>
      <c r="AF91" s="32" t="s">
        <v>119</v>
      </c>
      <c r="AG91" s="33">
        <v>1</v>
      </c>
      <c r="AH91" s="32">
        <v>14.5</v>
      </c>
      <c r="AI91" s="31">
        <v>4100</v>
      </c>
      <c r="AJ91" s="31">
        <v>146000</v>
      </c>
      <c r="AK91" s="32"/>
      <c r="AL91" s="31">
        <v>15</v>
      </c>
      <c r="AM91" s="32">
        <v>0.5</v>
      </c>
      <c r="AN91" s="32">
        <v>7.5</v>
      </c>
      <c r="AO91" s="31">
        <v>65</v>
      </c>
      <c r="AP91" s="31">
        <v>36</v>
      </c>
      <c r="AQ91" s="32">
        <v>28.1</v>
      </c>
      <c r="AR91" s="32">
        <v>4.9000000000000004</v>
      </c>
      <c r="AS91" s="32"/>
      <c r="AT91" s="32"/>
      <c r="AU91" s="31">
        <v>410</v>
      </c>
      <c r="AW91" s="32">
        <v>5.3</v>
      </c>
      <c r="AX91" s="32"/>
      <c r="AY91" s="31">
        <v>136</v>
      </c>
      <c r="AZ91" s="32">
        <v>3.3</v>
      </c>
      <c r="BA91" s="32"/>
      <c r="BB91" s="32">
        <v>0.01</v>
      </c>
      <c r="BC91" s="32"/>
      <c r="BD91" s="31">
        <v>41</v>
      </c>
      <c r="BE91" s="32"/>
      <c r="BF91" s="31">
        <v>4270000</v>
      </c>
      <c r="BG91" s="32">
        <v>2.36</v>
      </c>
      <c r="BK91" s="32"/>
    </row>
    <row r="92" spans="1:63" s="17" customFormat="1" ht="18" customHeight="1" thickBot="1" x14ac:dyDescent="0.3">
      <c r="A92" s="9">
        <v>32</v>
      </c>
      <c r="B92" s="10">
        <v>44</v>
      </c>
      <c r="C92" s="10" t="s">
        <v>86</v>
      </c>
      <c r="D92" s="10">
        <v>2</v>
      </c>
      <c r="E92" s="10" t="s">
        <v>60</v>
      </c>
      <c r="F92" s="10">
        <v>2</v>
      </c>
      <c r="G92" s="10" t="s">
        <v>92</v>
      </c>
      <c r="H92" s="10">
        <v>2</v>
      </c>
      <c r="I92" s="10">
        <v>1.5</v>
      </c>
      <c r="J92" s="10">
        <v>92</v>
      </c>
      <c r="K92" s="11">
        <v>40.888888888888886</v>
      </c>
      <c r="L92" s="10" t="s">
        <v>220</v>
      </c>
      <c r="M92" s="10">
        <v>2</v>
      </c>
      <c r="N92" s="10">
        <v>1</v>
      </c>
      <c r="O92" s="10">
        <v>1</v>
      </c>
      <c r="P92" s="10">
        <v>8</v>
      </c>
      <c r="Q92" s="10" t="s">
        <v>301</v>
      </c>
      <c r="R92" s="10">
        <v>6</v>
      </c>
      <c r="S92" s="76">
        <v>2</v>
      </c>
      <c r="X92" s="28" t="s">
        <v>448</v>
      </c>
      <c r="Y92" s="29"/>
      <c r="Z92" s="29" t="s">
        <v>449</v>
      </c>
      <c r="AA92" s="30">
        <v>72</v>
      </c>
      <c r="AB92" s="15">
        <v>119</v>
      </c>
      <c r="AC92" s="10">
        <v>69</v>
      </c>
      <c r="AD92" s="10">
        <v>96</v>
      </c>
      <c r="AE92" s="31">
        <v>19</v>
      </c>
      <c r="AF92" s="32" t="s">
        <v>69</v>
      </c>
      <c r="AG92" s="33">
        <v>0</v>
      </c>
      <c r="AH92" s="32">
        <v>13.6</v>
      </c>
      <c r="AI92" s="31" t="s">
        <v>450</v>
      </c>
      <c r="AJ92" s="31" t="s">
        <v>451</v>
      </c>
      <c r="AK92" s="32"/>
      <c r="AL92" s="32"/>
      <c r="AM92" s="32">
        <v>0.6</v>
      </c>
      <c r="AN92" s="32"/>
      <c r="AO92" s="32"/>
      <c r="AP92" s="32"/>
      <c r="AQ92" s="32"/>
      <c r="AR92" s="32"/>
      <c r="AS92" s="32"/>
      <c r="AT92" s="32"/>
      <c r="AU92" s="31">
        <v>1354</v>
      </c>
      <c r="AV92" s="10">
        <v>0</v>
      </c>
      <c r="AW92" s="32">
        <v>7.8</v>
      </c>
      <c r="AX92" s="32"/>
      <c r="AY92" s="31">
        <v>135</v>
      </c>
      <c r="AZ92" s="32">
        <v>4.8</v>
      </c>
      <c r="BA92" s="32"/>
      <c r="BB92" s="32"/>
      <c r="BC92" s="32"/>
      <c r="BD92" s="31">
        <v>169</v>
      </c>
      <c r="BE92" s="32"/>
      <c r="BF92" s="31" t="s">
        <v>452</v>
      </c>
      <c r="BG92" s="32"/>
      <c r="BK92" s="32"/>
    </row>
    <row r="93" spans="1:63" s="17" customFormat="1" ht="15.75" customHeight="1" thickBot="1" x14ac:dyDescent="0.3">
      <c r="A93" s="9">
        <v>34</v>
      </c>
      <c r="B93" s="10">
        <v>69</v>
      </c>
      <c r="C93" s="10" t="s">
        <v>86</v>
      </c>
      <c r="D93" s="10">
        <v>2</v>
      </c>
      <c r="E93" s="10" t="s">
        <v>81</v>
      </c>
      <c r="F93" s="10">
        <v>1</v>
      </c>
      <c r="G93" s="10" t="s">
        <v>61</v>
      </c>
      <c r="H93" s="10">
        <v>4</v>
      </c>
      <c r="I93" s="10">
        <v>1.56</v>
      </c>
      <c r="J93" s="10">
        <v>94</v>
      </c>
      <c r="K93" s="11">
        <v>38.625904010519392</v>
      </c>
      <c r="L93" s="10" t="s">
        <v>220</v>
      </c>
      <c r="M93" s="10">
        <v>2</v>
      </c>
      <c r="N93" s="10">
        <v>3</v>
      </c>
      <c r="O93" s="10">
        <v>1</v>
      </c>
      <c r="P93" s="10">
        <v>1</v>
      </c>
      <c r="Q93" s="10" t="s">
        <v>76</v>
      </c>
      <c r="R93" s="10">
        <v>14</v>
      </c>
      <c r="S93" s="76">
        <v>2</v>
      </c>
      <c r="X93" s="28" t="s">
        <v>453</v>
      </c>
      <c r="Y93" s="29" t="s">
        <v>454</v>
      </c>
      <c r="Z93" s="29" t="s">
        <v>455</v>
      </c>
      <c r="AA93" s="30">
        <v>87</v>
      </c>
      <c r="AB93" s="15">
        <v>145</v>
      </c>
      <c r="AC93" s="10">
        <v>99</v>
      </c>
      <c r="AD93" s="10">
        <v>93</v>
      </c>
      <c r="AE93" s="31">
        <v>19</v>
      </c>
      <c r="AF93" s="32" t="s">
        <v>106</v>
      </c>
      <c r="AG93" s="33">
        <v>2</v>
      </c>
      <c r="AH93" s="32">
        <v>12.2</v>
      </c>
      <c r="AI93" s="31">
        <v>3700</v>
      </c>
      <c r="AJ93" s="31">
        <v>182000</v>
      </c>
      <c r="AK93" s="32"/>
      <c r="AL93" s="31">
        <v>67</v>
      </c>
      <c r="AM93" s="32">
        <v>0.8</v>
      </c>
      <c r="AN93" s="32">
        <v>7.31</v>
      </c>
      <c r="AO93" s="31">
        <v>64</v>
      </c>
      <c r="AP93" s="31">
        <v>37</v>
      </c>
      <c r="AQ93" s="32">
        <v>18.600000000000001</v>
      </c>
      <c r="AR93" s="32">
        <v>-6.9</v>
      </c>
      <c r="AS93" s="31">
        <v>253</v>
      </c>
      <c r="AT93" s="32"/>
      <c r="AU93" s="31">
        <v>755</v>
      </c>
      <c r="AV93" s="10">
        <v>0</v>
      </c>
      <c r="AW93" s="32">
        <v>17.399999999999999</v>
      </c>
      <c r="AX93" s="32">
        <v>13.9</v>
      </c>
      <c r="AY93" s="32"/>
      <c r="AZ93" s="31">
        <v>4</v>
      </c>
      <c r="BA93" s="31">
        <v>138</v>
      </c>
      <c r="BB93" s="32"/>
      <c r="BC93" s="31">
        <v>2605</v>
      </c>
      <c r="BD93" s="31">
        <v>7</v>
      </c>
      <c r="BE93" s="32">
        <v>1.1000000000000001</v>
      </c>
      <c r="BF93" s="31">
        <v>4190000</v>
      </c>
      <c r="BG93" s="32">
        <v>1.21</v>
      </c>
      <c r="BK93" s="32"/>
    </row>
    <row r="94" spans="1:63" s="17" customFormat="1" ht="16.5" customHeight="1" thickBot="1" x14ac:dyDescent="0.3">
      <c r="A94" s="9">
        <v>37</v>
      </c>
      <c r="B94" s="10">
        <v>82</v>
      </c>
      <c r="C94" s="10" t="s">
        <v>86</v>
      </c>
      <c r="D94" s="10">
        <v>2</v>
      </c>
      <c r="E94" s="10" t="s">
        <v>60</v>
      </c>
      <c r="F94" s="10">
        <v>2</v>
      </c>
      <c r="G94" s="10" t="s">
        <v>70</v>
      </c>
      <c r="H94" s="10">
        <v>1</v>
      </c>
      <c r="I94" s="10">
        <v>1.55</v>
      </c>
      <c r="J94" s="10">
        <v>82</v>
      </c>
      <c r="K94" s="11">
        <v>34.131113423517164</v>
      </c>
      <c r="L94" s="10" t="s">
        <v>62</v>
      </c>
      <c r="M94" s="10">
        <v>1</v>
      </c>
      <c r="P94" s="10">
        <v>3</v>
      </c>
      <c r="Q94" s="10" t="s">
        <v>76</v>
      </c>
      <c r="R94" s="10">
        <v>10</v>
      </c>
      <c r="S94" s="76">
        <v>2</v>
      </c>
      <c r="X94" s="28" t="s">
        <v>456</v>
      </c>
      <c r="Y94" s="29"/>
      <c r="Z94" s="29" t="s">
        <v>372</v>
      </c>
      <c r="AA94" s="30">
        <v>88</v>
      </c>
      <c r="AB94" s="15">
        <v>120</v>
      </c>
      <c r="AC94" s="10">
        <v>80</v>
      </c>
      <c r="AD94" s="10">
        <v>96</v>
      </c>
      <c r="AE94" s="31">
        <v>13</v>
      </c>
      <c r="AF94" s="32" t="s">
        <v>85</v>
      </c>
      <c r="AG94" s="33">
        <v>3</v>
      </c>
      <c r="AH94" s="32">
        <v>17.8</v>
      </c>
      <c r="AI94" s="31" t="s">
        <v>457</v>
      </c>
      <c r="AJ94" s="31">
        <v>222000</v>
      </c>
      <c r="AK94" s="31">
        <v>120</v>
      </c>
      <c r="AL94" s="31">
        <v>52</v>
      </c>
      <c r="AM94" s="32">
        <v>0.8</v>
      </c>
      <c r="AN94" s="32">
        <v>7.34</v>
      </c>
      <c r="AO94" s="32">
        <v>43</v>
      </c>
      <c r="AP94" s="32">
        <v>50</v>
      </c>
      <c r="AQ94" s="32">
        <v>27</v>
      </c>
      <c r="AR94" s="32">
        <v>0.1</v>
      </c>
      <c r="AS94" s="31">
        <v>120</v>
      </c>
      <c r="AT94" s="32"/>
      <c r="AU94" s="32" t="s">
        <v>64</v>
      </c>
      <c r="AV94" s="10">
        <v>0</v>
      </c>
      <c r="AW94" s="32">
        <v>2</v>
      </c>
      <c r="AX94" s="32"/>
      <c r="AY94" s="31">
        <v>140</v>
      </c>
      <c r="AZ94" s="32">
        <v>4</v>
      </c>
      <c r="BA94" s="32"/>
      <c r="BB94" s="32"/>
      <c r="BC94" s="32" t="s">
        <v>64</v>
      </c>
      <c r="BD94" s="32" t="s">
        <v>458</v>
      </c>
      <c r="BE94" s="32">
        <v>2.4</v>
      </c>
      <c r="BF94" s="31" t="s">
        <v>459</v>
      </c>
      <c r="BG94" s="32">
        <v>0.33</v>
      </c>
      <c r="BK94" s="32"/>
    </row>
    <row r="95" spans="1:63" s="17" customFormat="1" ht="14.25" customHeight="1" thickBot="1" x14ac:dyDescent="0.3">
      <c r="A95" s="9">
        <v>35</v>
      </c>
      <c r="B95" s="10">
        <v>58</v>
      </c>
      <c r="C95" s="10" t="s">
        <v>59</v>
      </c>
      <c r="D95" s="10">
        <v>1</v>
      </c>
      <c r="E95" s="10" t="s">
        <v>81</v>
      </c>
      <c r="F95" s="10">
        <v>1</v>
      </c>
      <c r="G95" s="10" t="s">
        <v>92</v>
      </c>
      <c r="H95" s="10">
        <v>2</v>
      </c>
      <c r="I95" s="10">
        <v>1.74</v>
      </c>
      <c r="J95" s="10">
        <v>83</v>
      </c>
      <c r="K95" s="11">
        <v>27.414453692693883</v>
      </c>
      <c r="L95" s="10" t="s">
        <v>220</v>
      </c>
      <c r="M95" s="10">
        <v>2</v>
      </c>
      <c r="N95" s="10">
        <v>4</v>
      </c>
      <c r="O95" s="10">
        <v>1</v>
      </c>
      <c r="Q95" s="10" t="s">
        <v>64</v>
      </c>
      <c r="R95" s="10">
        <v>6</v>
      </c>
      <c r="S95" s="76">
        <v>2</v>
      </c>
      <c r="X95" s="29" t="s">
        <v>206</v>
      </c>
      <c r="Y95" s="29" t="s">
        <v>460</v>
      </c>
      <c r="Z95" s="29" t="s">
        <v>461</v>
      </c>
      <c r="AA95" s="30">
        <v>99</v>
      </c>
      <c r="AB95" s="15">
        <v>120</v>
      </c>
      <c r="AC95" s="10">
        <v>80</v>
      </c>
      <c r="AD95" s="10">
        <v>93</v>
      </c>
      <c r="AE95" s="31">
        <v>20</v>
      </c>
      <c r="AF95" s="32" t="s">
        <v>85</v>
      </c>
      <c r="AG95" s="33">
        <v>3</v>
      </c>
      <c r="AH95" s="32">
        <v>11.6</v>
      </c>
      <c r="AI95" s="31">
        <v>13420</v>
      </c>
      <c r="AJ95" s="31">
        <v>128000</v>
      </c>
      <c r="AK95" s="32"/>
      <c r="AL95" s="31">
        <v>177</v>
      </c>
      <c r="AM95" s="31">
        <v>4</v>
      </c>
      <c r="AN95" s="32">
        <v>7.3</v>
      </c>
      <c r="AO95" s="31">
        <v>93</v>
      </c>
      <c r="AP95" s="31">
        <v>28</v>
      </c>
      <c r="AQ95" s="32">
        <v>13.8</v>
      </c>
      <c r="AR95" s="32">
        <v>-11.2</v>
      </c>
      <c r="AS95" s="32"/>
      <c r="AT95" s="32"/>
      <c r="AU95" s="31">
        <v>1208</v>
      </c>
      <c r="AV95" s="10">
        <v>0</v>
      </c>
      <c r="AW95" s="31">
        <v>3</v>
      </c>
      <c r="AX95" s="32">
        <v>14.6</v>
      </c>
      <c r="AY95" s="31">
        <v>139</v>
      </c>
      <c r="AZ95" s="32">
        <v>5.4</v>
      </c>
      <c r="BA95" s="32"/>
      <c r="BB95" s="32">
        <v>0.22</v>
      </c>
      <c r="BC95" s="32"/>
      <c r="BD95" s="31">
        <v>134</v>
      </c>
      <c r="BE95" s="32">
        <v>1.7</v>
      </c>
      <c r="BF95" s="31">
        <v>3520000</v>
      </c>
      <c r="BG95" s="32">
        <v>15.6</v>
      </c>
      <c r="BK95" s="32"/>
    </row>
    <row r="96" spans="1:63" s="17" customFormat="1" ht="15.75" customHeight="1" thickBot="1" x14ac:dyDescent="0.3">
      <c r="A96" s="9">
        <v>42</v>
      </c>
      <c r="B96" s="10">
        <v>43</v>
      </c>
      <c r="C96" s="10" t="s">
        <v>86</v>
      </c>
      <c r="D96" s="10">
        <v>2</v>
      </c>
      <c r="E96" s="10" t="s">
        <v>81</v>
      </c>
      <c r="F96" s="10">
        <v>1</v>
      </c>
      <c r="G96" s="10" t="s">
        <v>92</v>
      </c>
      <c r="H96" s="10">
        <v>2</v>
      </c>
      <c r="I96" s="10">
        <v>1.7</v>
      </c>
      <c r="J96" s="10">
        <v>110</v>
      </c>
      <c r="K96" s="11">
        <v>38.062283737024224</v>
      </c>
      <c r="L96" s="10" t="s">
        <v>220</v>
      </c>
      <c r="M96" s="10">
        <v>2</v>
      </c>
      <c r="N96" s="10">
        <v>2</v>
      </c>
      <c r="O96" s="10">
        <v>1</v>
      </c>
      <c r="P96" s="10">
        <v>4</v>
      </c>
      <c r="Q96" s="10" t="s">
        <v>76</v>
      </c>
      <c r="R96" s="10">
        <v>6</v>
      </c>
      <c r="S96" s="76">
        <v>2</v>
      </c>
      <c r="X96" s="28" t="s">
        <v>279</v>
      </c>
      <c r="Y96" s="29" t="s">
        <v>462</v>
      </c>
      <c r="Z96" s="29" t="s">
        <v>95</v>
      </c>
      <c r="AA96" s="30">
        <v>80</v>
      </c>
      <c r="AB96" s="15">
        <v>139</v>
      </c>
      <c r="AC96" s="10">
        <v>96</v>
      </c>
      <c r="AD96" s="10">
        <v>93</v>
      </c>
      <c r="AE96" s="31">
        <v>21</v>
      </c>
      <c r="AF96" s="32" t="s">
        <v>119</v>
      </c>
      <c r="AG96" s="33">
        <v>1</v>
      </c>
      <c r="AH96" s="32">
        <v>10.7</v>
      </c>
      <c r="AI96" s="31" t="s">
        <v>266</v>
      </c>
      <c r="AJ96" s="31">
        <v>148000</v>
      </c>
      <c r="AK96" s="31">
        <v>80</v>
      </c>
      <c r="AL96" s="31">
        <v>75</v>
      </c>
      <c r="AM96" s="31">
        <v>10</v>
      </c>
      <c r="AN96" s="32">
        <v>7.4</v>
      </c>
      <c r="AO96" s="31">
        <v>23</v>
      </c>
      <c r="AP96" s="31">
        <v>44</v>
      </c>
      <c r="AQ96" s="32">
        <v>27.3</v>
      </c>
      <c r="AR96" s="32">
        <v>2.1</v>
      </c>
      <c r="AS96" s="32"/>
      <c r="AT96" s="32"/>
      <c r="AU96" s="31">
        <v>630</v>
      </c>
      <c r="AV96" s="10">
        <v>0</v>
      </c>
      <c r="AW96" s="32">
        <v>3.6</v>
      </c>
      <c r="AX96" s="32">
        <v>13.7</v>
      </c>
      <c r="AY96" s="31">
        <v>138</v>
      </c>
      <c r="AZ96" s="32">
        <v>3.6</v>
      </c>
      <c r="BA96" s="32"/>
      <c r="BB96" s="32">
        <v>0.05</v>
      </c>
      <c r="BC96" s="32"/>
      <c r="BD96" s="31">
        <v>270</v>
      </c>
      <c r="BE96" s="31">
        <v>1</v>
      </c>
      <c r="BF96" s="31" t="s">
        <v>463</v>
      </c>
      <c r="BG96" s="32">
        <v>0.75</v>
      </c>
      <c r="BK96" s="32"/>
    </row>
    <row r="97" spans="1:63" s="17" customFormat="1" ht="18" customHeight="1" thickBot="1" x14ac:dyDescent="0.3">
      <c r="A97" s="9">
        <v>44</v>
      </c>
      <c r="B97" s="10">
        <v>57</v>
      </c>
      <c r="C97" s="10" t="s">
        <v>86</v>
      </c>
      <c r="D97" s="10">
        <v>2</v>
      </c>
      <c r="E97" s="10" t="s">
        <v>60</v>
      </c>
      <c r="F97" s="10">
        <v>2</v>
      </c>
      <c r="G97" s="10" t="s">
        <v>61</v>
      </c>
      <c r="H97" s="10">
        <v>4</v>
      </c>
      <c r="I97" s="10">
        <v>1.7</v>
      </c>
      <c r="J97" s="10">
        <v>102</v>
      </c>
      <c r="K97" s="11">
        <v>35.294117647058826</v>
      </c>
      <c r="L97" s="10" t="s">
        <v>62</v>
      </c>
      <c r="M97" s="10">
        <v>1</v>
      </c>
      <c r="P97" s="10">
        <v>2</v>
      </c>
      <c r="Q97" s="10" t="s">
        <v>76</v>
      </c>
      <c r="R97" s="10">
        <v>5</v>
      </c>
      <c r="S97" s="76">
        <v>2</v>
      </c>
      <c r="V97" s="10" t="s">
        <v>464</v>
      </c>
      <c r="W97" s="10">
        <v>1</v>
      </c>
      <c r="X97" s="28" t="s">
        <v>465</v>
      </c>
      <c r="Y97" s="29" t="s">
        <v>466</v>
      </c>
      <c r="Z97" s="29" t="s">
        <v>281</v>
      </c>
      <c r="AA97" s="30">
        <v>69</v>
      </c>
      <c r="AB97" s="15">
        <v>133</v>
      </c>
      <c r="AC97" s="10">
        <v>80</v>
      </c>
      <c r="AD97" s="10">
        <v>94</v>
      </c>
      <c r="AE97" s="31">
        <v>22</v>
      </c>
      <c r="AF97" s="32" t="s">
        <v>69</v>
      </c>
      <c r="AG97" s="33">
        <v>0</v>
      </c>
      <c r="AH97" s="32">
        <v>12.1</v>
      </c>
      <c r="AI97" s="31" t="s">
        <v>467</v>
      </c>
      <c r="AJ97" s="31">
        <v>266000</v>
      </c>
      <c r="AK97" s="32"/>
      <c r="AL97" s="31">
        <v>25</v>
      </c>
      <c r="AM97" s="32">
        <v>0.6</v>
      </c>
      <c r="AN97" s="32">
        <v>7.49</v>
      </c>
      <c r="AO97" s="31">
        <v>87</v>
      </c>
      <c r="AP97" s="31">
        <v>35</v>
      </c>
      <c r="AQ97" s="32">
        <v>26.7</v>
      </c>
      <c r="AR97" s="32">
        <v>3.4</v>
      </c>
      <c r="AS97" s="32"/>
      <c r="AT97" s="32"/>
      <c r="AU97" s="31">
        <v>1848</v>
      </c>
      <c r="AV97" s="10">
        <v>0</v>
      </c>
      <c r="AW97" s="32"/>
      <c r="AX97" s="32">
        <v>14.2</v>
      </c>
      <c r="AY97" s="31">
        <v>140</v>
      </c>
      <c r="AZ97" s="31">
        <v>3</v>
      </c>
      <c r="BA97" s="32"/>
      <c r="BB97" s="31">
        <v>12</v>
      </c>
      <c r="BC97" s="31" t="s">
        <v>468</v>
      </c>
      <c r="BD97" s="31">
        <v>14</v>
      </c>
      <c r="BE97" s="32">
        <v>1.3</v>
      </c>
      <c r="BF97" s="31" t="s">
        <v>469</v>
      </c>
      <c r="BG97" s="32">
        <v>0.73</v>
      </c>
      <c r="BK97" s="32"/>
    </row>
    <row r="98" spans="1:63" s="17" customFormat="1" ht="15.75" customHeight="1" thickBot="1" x14ac:dyDescent="0.3">
      <c r="A98" s="9">
        <v>41</v>
      </c>
      <c r="B98" s="10">
        <v>73</v>
      </c>
      <c r="C98" s="10" t="s">
        <v>59</v>
      </c>
      <c r="D98" s="10">
        <v>1</v>
      </c>
      <c r="E98" s="10" t="s">
        <v>81</v>
      </c>
      <c r="F98" s="10">
        <v>1</v>
      </c>
      <c r="G98" s="10" t="s">
        <v>131</v>
      </c>
      <c r="H98" s="10">
        <v>5</v>
      </c>
      <c r="I98" s="10">
        <v>1.75</v>
      </c>
      <c r="J98" s="10">
        <v>80</v>
      </c>
      <c r="K98" s="11">
        <v>26.122448979591837</v>
      </c>
      <c r="L98" s="10" t="s">
        <v>220</v>
      </c>
      <c r="M98" s="10">
        <v>2</v>
      </c>
      <c r="N98" s="10">
        <v>2</v>
      </c>
      <c r="O98" s="10">
        <v>1</v>
      </c>
      <c r="P98" s="10">
        <v>2</v>
      </c>
      <c r="Q98" s="10" t="s">
        <v>76</v>
      </c>
      <c r="R98" s="10">
        <v>4</v>
      </c>
      <c r="S98" s="76">
        <v>2</v>
      </c>
      <c r="X98" s="28" t="s">
        <v>470</v>
      </c>
      <c r="Y98" s="29" t="s">
        <v>471</v>
      </c>
      <c r="Z98" s="29" t="s">
        <v>281</v>
      </c>
      <c r="AA98" s="30">
        <v>184</v>
      </c>
      <c r="AB98" s="15">
        <v>98</v>
      </c>
      <c r="AC98" s="10">
        <v>64</v>
      </c>
      <c r="AD98" s="10">
        <v>96</v>
      </c>
      <c r="AE98" s="31">
        <v>23</v>
      </c>
      <c r="AF98" s="32" t="s">
        <v>106</v>
      </c>
      <c r="AG98" s="33">
        <v>2</v>
      </c>
      <c r="AH98" s="32">
        <v>12.9</v>
      </c>
      <c r="AI98" s="31" t="s">
        <v>472</v>
      </c>
      <c r="AJ98" s="31">
        <v>136000</v>
      </c>
      <c r="AK98" s="32"/>
      <c r="AL98" s="31">
        <v>49</v>
      </c>
      <c r="AM98" s="32">
        <v>0.7</v>
      </c>
      <c r="AN98" s="32"/>
      <c r="AO98" s="31">
        <v>89</v>
      </c>
      <c r="AP98" s="31">
        <v>34</v>
      </c>
      <c r="AQ98" s="32">
        <v>24.7</v>
      </c>
      <c r="AR98" s="32">
        <v>1.5</v>
      </c>
      <c r="AS98" s="32"/>
      <c r="AT98" s="32"/>
      <c r="AU98" s="31">
        <v>425</v>
      </c>
      <c r="AV98" s="10">
        <v>0</v>
      </c>
      <c r="AW98" s="32">
        <v>7.5</v>
      </c>
      <c r="AX98" s="32">
        <v>13.4</v>
      </c>
      <c r="AY98" s="31">
        <v>135</v>
      </c>
      <c r="AZ98" s="32">
        <v>4.5</v>
      </c>
      <c r="BA98" s="32"/>
      <c r="BB98" s="31">
        <v>12</v>
      </c>
      <c r="BC98" s="32"/>
      <c r="BD98" s="31">
        <v>85</v>
      </c>
      <c r="BE98" s="32">
        <v>1.2</v>
      </c>
      <c r="BF98" s="31" t="s">
        <v>473</v>
      </c>
      <c r="BG98" s="32">
        <v>1.03</v>
      </c>
      <c r="BK98" s="32"/>
    </row>
    <row r="99" spans="1:63" s="79" customFormat="1" ht="18" customHeight="1" thickBot="1" x14ac:dyDescent="0.3">
      <c r="A99" s="77">
        <v>46</v>
      </c>
      <c r="B99" s="66">
        <v>58</v>
      </c>
      <c r="C99" s="66" t="s">
        <v>59</v>
      </c>
      <c r="D99" s="66">
        <v>1</v>
      </c>
      <c r="E99" s="66" t="s">
        <v>81</v>
      </c>
      <c r="F99" s="66">
        <v>1</v>
      </c>
      <c r="G99" s="66" t="s">
        <v>70</v>
      </c>
      <c r="H99" s="66">
        <v>1</v>
      </c>
      <c r="I99" s="66">
        <v>1.65</v>
      </c>
      <c r="J99" s="66">
        <v>80</v>
      </c>
      <c r="K99" s="78">
        <v>29.384756657483933</v>
      </c>
      <c r="L99" s="66" t="s">
        <v>220</v>
      </c>
      <c r="M99" s="66">
        <v>2</v>
      </c>
      <c r="N99" s="66">
        <v>3</v>
      </c>
      <c r="O99" s="66">
        <v>1</v>
      </c>
      <c r="P99" s="10">
        <v>3</v>
      </c>
      <c r="Q99" s="10" t="s">
        <v>76</v>
      </c>
      <c r="R99" s="66">
        <v>11</v>
      </c>
      <c r="S99" s="76">
        <v>2</v>
      </c>
      <c r="X99" s="80" t="s">
        <v>474</v>
      </c>
      <c r="Y99" s="81"/>
      <c r="Z99" s="81" t="s">
        <v>475</v>
      </c>
      <c r="AA99" s="82">
        <v>81</v>
      </c>
      <c r="AB99" s="83">
        <v>121</v>
      </c>
      <c r="AC99" s="66">
        <v>72</v>
      </c>
      <c r="AD99" s="66">
        <v>94</v>
      </c>
      <c r="AE99" s="84">
        <v>21</v>
      </c>
      <c r="AF99" s="85" t="s">
        <v>80</v>
      </c>
      <c r="AG99" s="86">
        <v>4</v>
      </c>
      <c r="AH99" s="85">
        <v>16.8</v>
      </c>
      <c r="AI99" s="84">
        <v>6300</v>
      </c>
      <c r="AJ99" s="84">
        <v>331000</v>
      </c>
      <c r="AK99" s="85"/>
      <c r="AL99" s="84">
        <v>40</v>
      </c>
      <c r="AM99" s="85">
        <v>0.8</v>
      </c>
      <c r="AN99" s="85">
        <v>7.48</v>
      </c>
      <c r="AO99" s="84">
        <v>56</v>
      </c>
      <c r="AP99" s="84">
        <v>48</v>
      </c>
      <c r="AQ99" s="85">
        <v>35.700000000000003</v>
      </c>
      <c r="AR99" s="85">
        <v>10.3</v>
      </c>
      <c r="AS99" s="84">
        <v>223</v>
      </c>
      <c r="AT99" s="84">
        <v>181</v>
      </c>
      <c r="AU99" s="84">
        <v>252</v>
      </c>
      <c r="AV99" s="66">
        <v>0</v>
      </c>
      <c r="AW99" s="85">
        <v>2.6</v>
      </c>
      <c r="AX99" s="85">
        <v>13.1</v>
      </c>
      <c r="AY99" s="84">
        <v>140</v>
      </c>
      <c r="AZ99" s="85">
        <v>3.8</v>
      </c>
      <c r="BA99" s="85"/>
      <c r="BB99" s="84">
        <v>12</v>
      </c>
      <c r="BC99" s="85"/>
      <c r="BD99" s="84">
        <v>126</v>
      </c>
      <c r="BE99" s="85"/>
      <c r="BF99" s="84">
        <v>543000</v>
      </c>
      <c r="BG99" s="85">
        <v>0.69</v>
      </c>
      <c r="BK99" s="32"/>
    </row>
  </sheetData>
  <mergeCells count="1">
    <mergeCell ref="BJ1:BK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55697-47B7-405B-9156-33D8C45014CB}">
  <dimension ref="A1:BS85"/>
  <sheetViews>
    <sheetView tabSelected="1" workbookViewId="0">
      <selection activeCell="A2" sqref="A2"/>
    </sheetView>
  </sheetViews>
  <sheetFormatPr defaultRowHeight="15" x14ac:dyDescent="0.25"/>
  <sheetData>
    <row r="1" spans="1:60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476</v>
      </c>
      <c r="P1" s="2" t="s">
        <v>477</v>
      </c>
      <c r="Q1" s="2" t="s">
        <v>16</v>
      </c>
      <c r="R1" s="4" t="s">
        <v>18</v>
      </c>
      <c r="S1" s="3" t="s">
        <v>17</v>
      </c>
      <c r="T1" s="3"/>
      <c r="U1" s="1" t="s">
        <v>19</v>
      </c>
      <c r="V1" s="2" t="s">
        <v>20</v>
      </c>
      <c r="W1" s="1" t="s">
        <v>21</v>
      </c>
      <c r="X1" s="2" t="s">
        <v>22</v>
      </c>
      <c r="Y1" s="5" t="s">
        <v>23</v>
      </c>
      <c r="Z1" s="5" t="s">
        <v>24</v>
      </c>
      <c r="AA1" s="5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6" t="s">
        <v>32</v>
      </c>
      <c r="AI1" s="7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7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7" t="s">
        <v>43</v>
      </c>
      <c r="AT1" s="7" t="s">
        <v>44</v>
      </c>
      <c r="AU1" s="7" t="s">
        <v>45</v>
      </c>
      <c r="AV1" s="7" t="s">
        <v>46</v>
      </c>
      <c r="AW1" s="7" t="s">
        <v>47</v>
      </c>
      <c r="AX1" s="7" t="s">
        <v>48</v>
      </c>
      <c r="AY1" s="7" t="s">
        <v>49</v>
      </c>
      <c r="AZ1" s="7" t="s">
        <v>50</v>
      </c>
      <c r="BA1" s="7" t="s">
        <v>51</v>
      </c>
      <c r="BB1" s="7" t="s">
        <v>52</v>
      </c>
      <c r="BC1" s="7" t="s">
        <v>53</v>
      </c>
      <c r="BD1" s="7" t="s">
        <v>54</v>
      </c>
      <c r="BE1" s="7" t="s">
        <v>55</v>
      </c>
      <c r="BF1" s="7" t="s">
        <v>56</v>
      </c>
      <c r="BG1" s="7" t="s">
        <v>57</v>
      </c>
      <c r="BH1" s="7" t="s">
        <v>58</v>
      </c>
    </row>
    <row r="2" spans="1:60" s="17" customFormat="1" x14ac:dyDescent="0.25">
      <c r="A2" s="9">
        <v>4</v>
      </c>
      <c r="B2" s="10">
        <v>60</v>
      </c>
      <c r="C2" s="10" t="s">
        <v>59</v>
      </c>
      <c r="D2" s="10">
        <v>1</v>
      </c>
      <c r="E2" s="10" t="s">
        <v>81</v>
      </c>
      <c r="F2" s="10">
        <v>1</v>
      </c>
      <c r="G2" s="10" t="s">
        <v>92</v>
      </c>
      <c r="H2" s="10">
        <v>2</v>
      </c>
      <c r="I2" s="10">
        <v>1.7</v>
      </c>
      <c r="J2" s="10">
        <v>78</v>
      </c>
      <c r="K2" s="11">
        <v>26.989619377162633</v>
      </c>
      <c r="L2" s="10" t="s">
        <v>62</v>
      </c>
      <c r="M2" s="10">
        <v>1</v>
      </c>
      <c r="N2" s="10" t="s">
        <v>71</v>
      </c>
      <c r="O2" s="10">
        <v>1</v>
      </c>
      <c r="P2" s="10">
        <v>5</v>
      </c>
      <c r="Q2" s="10" t="s">
        <v>76</v>
      </c>
      <c r="R2" s="10">
        <v>2</v>
      </c>
      <c r="S2" s="10">
        <v>8</v>
      </c>
      <c r="T2" s="10"/>
      <c r="U2" s="10" t="s">
        <v>77</v>
      </c>
      <c r="V2" s="10">
        <v>1</v>
      </c>
      <c r="W2" s="10" t="s">
        <v>63</v>
      </c>
      <c r="X2" s="10">
        <v>2</v>
      </c>
      <c r="Y2" s="18"/>
      <c r="Z2" s="18"/>
      <c r="AA2" s="14" t="s">
        <v>300</v>
      </c>
      <c r="AB2" s="15">
        <v>92</v>
      </c>
      <c r="AC2" s="15">
        <v>100</v>
      </c>
      <c r="AD2" s="10">
        <v>70</v>
      </c>
      <c r="AE2" s="10">
        <v>89</v>
      </c>
      <c r="AF2" s="10">
        <v>36</v>
      </c>
      <c r="AG2" s="10" t="s">
        <v>80</v>
      </c>
      <c r="AH2" s="19">
        <v>4</v>
      </c>
      <c r="AI2" s="20">
        <v>14.6</v>
      </c>
      <c r="AJ2" s="9">
        <v>13400</v>
      </c>
      <c r="AK2" s="10">
        <v>438000</v>
      </c>
      <c r="AM2" s="10">
        <v>45</v>
      </c>
      <c r="AN2" s="20">
        <v>1.2</v>
      </c>
      <c r="AO2" s="10">
        <v>7.47</v>
      </c>
      <c r="AP2" s="10">
        <v>76.900000000000006</v>
      </c>
      <c r="AQ2" s="10">
        <v>39.299999999999997</v>
      </c>
      <c r="AR2" s="20">
        <v>28.6</v>
      </c>
      <c r="AS2" s="20">
        <v>4.9000000000000004</v>
      </c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</row>
    <row r="3" spans="1:60" s="17" customFormat="1" x14ac:dyDescent="0.25">
      <c r="A3" s="9">
        <v>5</v>
      </c>
      <c r="B3" s="10">
        <v>65</v>
      </c>
      <c r="C3" s="10" t="s">
        <v>86</v>
      </c>
      <c r="D3" s="10">
        <v>2</v>
      </c>
      <c r="E3" s="10" t="s">
        <v>81</v>
      </c>
      <c r="F3" s="10">
        <v>1</v>
      </c>
      <c r="G3" s="10" t="s">
        <v>92</v>
      </c>
      <c r="H3" s="10">
        <v>2</v>
      </c>
      <c r="K3" s="11" t="s">
        <v>64</v>
      </c>
      <c r="L3" s="10" t="s">
        <v>62</v>
      </c>
      <c r="M3" s="10">
        <v>1</v>
      </c>
      <c r="N3" s="10" t="s">
        <v>71</v>
      </c>
      <c r="O3" s="10">
        <v>1</v>
      </c>
      <c r="P3" s="10">
        <v>6</v>
      </c>
      <c r="Q3" s="10" t="s">
        <v>301</v>
      </c>
      <c r="R3" s="10">
        <v>1</v>
      </c>
      <c r="S3" s="10">
        <v>2</v>
      </c>
      <c r="T3" s="10"/>
      <c r="U3" s="10" t="s">
        <v>65</v>
      </c>
      <c r="V3" s="10">
        <v>2</v>
      </c>
      <c r="W3" s="10" t="s">
        <v>63</v>
      </c>
      <c r="X3" s="10">
        <v>2</v>
      </c>
      <c r="Y3" s="14" t="s">
        <v>302</v>
      </c>
      <c r="Z3" s="18"/>
      <c r="AA3" s="18"/>
      <c r="AB3" s="15">
        <v>70</v>
      </c>
      <c r="AC3" s="15">
        <v>110</v>
      </c>
      <c r="AD3" s="10">
        <v>70</v>
      </c>
      <c r="AE3" s="10">
        <v>87</v>
      </c>
      <c r="AF3" s="10">
        <v>18</v>
      </c>
      <c r="AG3" s="10" t="s">
        <v>69</v>
      </c>
      <c r="AH3" s="19">
        <v>0</v>
      </c>
      <c r="AI3" s="10">
        <v>6.9</v>
      </c>
      <c r="AJ3" s="9">
        <v>2810</v>
      </c>
      <c r="AK3" s="9">
        <v>205000</v>
      </c>
      <c r="AL3" s="10">
        <v>109</v>
      </c>
      <c r="AM3" s="10">
        <v>36</v>
      </c>
      <c r="AN3" s="10">
        <v>0.9</v>
      </c>
      <c r="AO3" s="10">
        <v>7.51</v>
      </c>
      <c r="AP3" s="10">
        <v>58.9</v>
      </c>
      <c r="AQ3" s="20">
        <v>30.6</v>
      </c>
      <c r="AR3" s="20">
        <v>24.3</v>
      </c>
      <c r="AS3" s="20">
        <v>1.3</v>
      </c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</row>
    <row r="4" spans="1:60" s="17" customFormat="1" x14ac:dyDescent="0.25">
      <c r="A4" s="9">
        <v>6</v>
      </c>
      <c r="B4" s="10">
        <v>44</v>
      </c>
      <c r="C4" s="10" t="s">
        <v>86</v>
      </c>
      <c r="D4" s="10">
        <v>2</v>
      </c>
      <c r="E4" s="10" t="s">
        <v>81</v>
      </c>
      <c r="F4" s="10">
        <v>1</v>
      </c>
      <c r="G4" s="10" t="s">
        <v>92</v>
      </c>
      <c r="H4" s="10">
        <v>2</v>
      </c>
      <c r="I4" s="10">
        <v>1.56</v>
      </c>
      <c r="J4" s="10">
        <v>63</v>
      </c>
      <c r="K4" s="11">
        <v>25.88757396449704</v>
      </c>
      <c r="L4" s="10" t="s">
        <v>62</v>
      </c>
      <c r="M4" s="10">
        <v>1</v>
      </c>
      <c r="N4" s="10" t="s">
        <v>63</v>
      </c>
      <c r="O4" s="10">
        <v>2</v>
      </c>
      <c r="Q4" s="10" t="s">
        <v>64</v>
      </c>
      <c r="R4" s="10">
        <v>2</v>
      </c>
      <c r="S4" s="10">
        <v>3</v>
      </c>
      <c r="T4" s="10"/>
      <c r="U4" s="10" t="s">
        <v>77</v>
      </c>
      <c r="V4" s="10">
        <v>1</v>
      </c>
      <c r="W4" s="10" t="s">
        <v>63</v>
      </c>
      <c r="X4" s="10">
        <v>2</v>
      </c>
      <c r="Y4" s="18"/>
      <c r="Z4" s="18"/>
      <c r="AA4" s="14" t="s">
        <v>303</v>
      </c>
      <c r="AB4" s="15">
        <v>105</v>
      </c>
      <c r="AC4" s="15">
        <v>120</v>
      </c>
      <c r="AD4" s="10">
        <v>70</v>
      </c>
      <c r="AE4" s="10">
        <v>95</v>
      </c>
      <c r="AF4" s="10">
        <v>22</v>
      </c>
      <c r="AG4" s="10" t="s">
        <v>69</v>
      </c>
      <c r="AH4" s="19">
        <v>0</v>
      </c>
      <c r="AI4" s="20">
        <v>13.6</v>
      </c>
      <c r="AJ4" s="9">
        <v>9600</v>
      </c>
      <c r="AK4" s="10">
        <v>318000</v>
      </c>
      <c r="AM4" s="10">
        <v>30</v>
      </c>
      <c r="AN4" s="10">
        <v>0.6</v>
      </c>
      <c r="AO4" s="10">
        <v>7.4</v>
      </c>
      <c r="AP4" s="10">
        <v>51.9</v>
      </c>
      <c r="AQ4" s="10">
        <v>43.5</v>
      </c>
      <c r="AR4" s="20">
        <v>26.8</v>
      </c>
      <c r="AS4" s="20">
        <v>1.9</v>
      </c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</row>
    <row r="5" spans="1:60" s="17" customFormat="1" x14ac:dyDescent="0.25">
      <c r="A5" s="9">
        <v>9</v>
      </c>
      <c r="B5" s="10">
        <v>51</v>
      </c>
      <c r="C5" s="10" t="s">
        <v>59</v>
      </c>
      <c r="D5" s="10">
        <v>1</v>
      </c>
      <c r="E5" s="10" t="s">
        <v>81</v>
      </c>
      <c r="F5" s="10">
        <v>1</v>
      </c>
      <c r="G5" s="10" t="s">
        <v>131</v>
      </c>
      <c r="H5" s="10">
        <v>5</v>
      </c>
      <c r="I5" s="10">
        <v>1.72</v>
      </c>
      <c r="J5" s="10">
        <v>98</v>
      </c>
      <c r="K5" s="11">
        <v>33.126014061654949</v>
      </c>
      <c r="L5" s="10" t="s">
        <v>62</v>
      </c>
      <c r="M5" s="10">
        <v>1</v>
      </c>
      <c r="N5" s="10" t="s">
        <v>71</v>
      </c>
      <c r="O5" s="10">
        <v>1</v>
      </c>
      <c r="P5" s="10">
        <v>1</v>
      </c>
      <c r="Q5" s="10" t="s">
        <v>301</v>
      </c>
      <c r="R5" s="10">
        <v>2</v>
      </c>
      <c r="S5" s="10">
        <v>4</v>
      </c>
      <c r="T5" s="10"/>
      <c r="U5" s="10" t="s">
        <v>77</v>
      </c>
      <c r="V5" s="10">
        <v>1</v>
      </c>
      <c r="W5" s="10" t="s">
        <v>63</v>
      </c>
      <c r="X5" s="10">
        <v>2</v>
      </c>
      <c r="Y5" s="14" t="s">
        <v>310</v>
      </c>
      <c r="Z5" s="14" t="s">
        <v>311</v>
      </c>
      <c r="AA5" s="14" t="s">
        <v>312</v>
      </c>
      <c r="AB5" s="15">
        <v>75</v>
      </c>
      <c r="AC5" s="15">
        <v>127</v>
      </c>
      <c r="AD5" s="10">
        <v>75</v>
      </c>
      <c r="AE5" s="10">
        <v>96</v>
      </c>
      <c r="AF5" s="10">
        <v>22</v>
      </c>
      <c r="AG5" s="10" t="s">
        <v>119</v>
      </c>
      <c r="AH5" s="16">
        <v>1</v>
      </c>
      <c r="AI5" s="20">
        <v>12.3</v>
      </c>
      <c r="AJ5" s="10">
        <v>8250</v>
      </c>
      <c r="AK5" s="10">
        <v>211000</v>
      </c>
      <c r="AM5" s="10">
        <v>30</v>
      </c>
      <c r="AN5" s="10">
        <v>1</v>
      </c>
      <c r="AO5" s="10">
        <v>7.47</v>
      </c>
      <c r="AP5" s="10">
        <v>59.1</v>
      </c>
      <c r="AQ5" s="10">
        <v>34</v>
      </c>
      <c r="AR5" s="20">
        <v>24.6</v>
      </c>
      <c r="AS5" s="10">
        <v>0.9</v>
      </c>
      <c r="AT5" s="10">
        <v>146</v>
      </c>
      <c r="AU5" s="10">
        <v>233</v>
      </c>
      <c r="AV5" s="10">
        <v>495</v>
      </c>
      <c r="AW5" s="10">
        <v>151</v>
      </c>
      <c r="AX5" s="10">
        <v>10.61</v>
      </c>
      <c r="AY5" s="10">
        <v>12</v>
      </c>
      <c r="AZ5" s="10">
        <v>140</v>
      </c>
      <c r="BA5" s="20">
        <v>4.5999999999999996</v>
      </c>
      <c r="BB5" s="10">
        <v>107</v>
      </c>
      <c r="BC5" s="10">
        <v>0.01</v>
      </c>
      <c r="BD5" s="10">
        <v>7095</v>
      </c>
      <c r="BE5" s="10">
        <v>83</v>
      </c>
      <c r="BF5" s="10"/>
      <c r="BG5" s="10"/>
      <c r="BH5" s="10"/>
    </row>
    <row r="6" spans="1:60" s="17" customFormat="1" x14ac:dyDescent="0.25">
      <c r="A6" s="9">
        <v>13</v>
      </c>
      <c r="B6" s="10">
        <v>69</v>
      </c>
      <c r="C6" s="10" t="s">
        <v>59</v>
      </c>
      <c r="D6" s="10">
        <v>1</v>
      </c>
      <c r="E6" s="10" t="s">
        <v>81</v>
      </c>
      <c r="F6" s="10">
        <v>1</v>
      </c>
      <c r="G6" s="10" t="s">
        <v>70</v>
      </c>
      <c r="H6" s="10">
        <v>1</v>
      </c>
      <c r="I6" s="10">
        <v>1.7</v>
      </c>
      <c r="J6" s="10">
        <v>86</v>
      </c>
      <c r="K6" s="11">
        <v>29.757785467128031</v>
      </c>
      <c r="L6" s="10" t="s">
        <v>62</v>
      </c>
      <c r="M6" s="10">
        <v>1</v>
      </c>
      <c r="N6" s="10" t="s">
        <v>71</v>
      </c>
      <c r="O6" s="10">
        <v>1</v>
      </c>
      <c r="P6" s="10">
        <v>2</v>
      </c>
      <c r="Q6" s="10" t="s">
        <v>76</v>
      </c>
      <c r="R6" s="10">
        <v>2</v>
      </c>
      <c r="S6" s="10">
        <v>8</v>
      </c>
      <c r="T6" s="10"/>
      <c r="U6" s="10" t="s">
        <v>65</v>
      </c>
      <c r="V6" s="10">
        <v>2</v>
      </c>
      <c r="W6" s="10" t="s">
        <v>63</v>
      </c>
      <c r="X6" s="10">
        <v>2</v>
      </c>
      <c r="Y6" s="14" t="s">
        <v>159</v>
      </c>
      <c r="Z6" s="14" t="s">
        <v>315</v>
      </c>
      <c r="AA6" s="14" t="s">
        <v>316</v>
      </c>
      <c r="AB6" s="15">
        <v>99</v>
      </c>
      <c r="AC6" s="15">
        <v>100</v>
      </c>
      <c r="AD6" s="10">
        <v>69</v>
      </c>
      <c r="AE6" s="10">
        <v>94</v>
      </c>
      <c r="AF6" s="10">
        <v>20</v>
      </c>
      <c r="AG6" s="10" t="s">
        <v>119</v>
      </c>
      <c r="AH6" s="19">
        <v>1</v>
      </c>
      <c r="AI6" s="10">
        <v>11.9</v>
      </c>
      <c r="AJ6" s="9">
        <v>10120</v>
      </c>
      <c r="AK6" s="9">
        <v>254000</v>
      </c>
      <c r="AL6" s="10">
        <v>102</v>
      </c>
      <c r="AM6" s="10">
        <v>88</v>
      </c>
      <c r="AN6" s="20">
        <v>1.8</v>
      </c>
      <c r="AO6" s="10">
        <v>7.45</v>
      </c>
      <c r="AP6" s="10">
        <v>60.9</v>
      </c>
      <c r="AQ6" s="10">
        <v>32.9</v>
      </c>
      <c r="AR6" s="20">
        <v>22.4</v>
      </c>
      <c r="AS6" s="10">
        <v>-0.9</v>
      </c>
      <c r="AT6" s="10">
        <v>100</v>
      </c>
      <c r="AV6" s="9">
        <v>1214</v>
      </c>
      <c r="AW6" s="10">
        <v>145</v>
      </c>
      <c r="AX6" s="10">
        <v>0.6</v>
      </c>
      <c r="AZ6" s="10">
        <v>138</v>
      </c>
      <c r="BA6" s="20">
        <v>4.4000000000000004</v>
      </c>
      <c r="BC6" s="10">
        <v>0</v>
      </c>
      <c r="BD6" s="9">
        <v>8501</v>
      </c>
      <c r="BE6" s="10">
        <v>101</v>
      </c>
      <c r="BF6" s="10"/>
      <c r="BG6" s="10"/>
      <c r="BH6" s="10"/>
    </row>
    <row r="7" spans="1:60" s="17" customFormat="1" x14ac:dyDescent="0.25">
      <c r="A7" s="9">
        <v>20</v>
      </c>
      <c r="B7" s="10">
        <v>90</v>
      </c>
      <c r="C7" s="10" t="s">
        <v>86</v>
      </c>
      <c r="D7" s="10">
        <v>2</v>
      </c>
      <c r="E7" s="10" t="s">
        <v>81</v>
      </c>
      <c r="F7" s="10">
        <v>1</v>
      </c>
      <c r="G7" s="10" t="s">
        <v>61</v>
      </c>
      <c r="H7" s="10">
        <v>4</v>
      </c>
      <c r="I7" s="10">
        <v>1.64</v>
      </c>
      <c r="J7" s="10">
        <v>75</v>
      </c>
      <c r="K7" s="11">
        <v>27.885187388459254</v>
      </c>
      <c r="L7" s="10" t="s">
        <v>62</v>
      </c>
      <c r="M7" s="10">
        <v>1</v>
      </c>
      <c r="N7" s="10" t="s">
        <v>71</v>
      </c>
      <c r="O7" s="10">
        <v>1</v>
      </c>
      <c r="P7" s="10">
        <v>3</v>
      </c>
      <c r="Q7" s="10" t="s">
        <v>76</v>
      </c>
      <c r="R7" s="10">
        <v>2</v>
      </c>
      <c r="S7" s="10">
        <v>19</v>
      </c>
      <c r="T7" s="10"/>
      <c r="U7" s="10" t="s">
        <v>65</v>
      </c>
      <c r="V7" s="10">
        <v>2</v>
      </c>
      <c r="W7" s="10" t="s">
        <v>63</v>
      </c>
      <c r="X7" s="10">
        <v>2</v>
      </c>
      <c r="Y7" s="14" t="s">
        <v>320</v>
      </c>
      <c r="Z7" s="14" t="s">
        <v>143</v>
      </c>
      <c r="AA7" s="14" t="s">
        <v>99</v>
      </c>
      <c r="AB7" s="15">
        <v>90</v>
      </c>
      <c r="AC7" s="15">
        <v>170</v>
      </c>
      <c r="AD7" s="10">
        <v>90</v>
      </c>
      <c r="AE7" s="10">
        <v>82</v>
      </c>
      <c r="AF7" s="10">
        <v>27</v>
      </c>
      <c r="AG7" s="10" t="s">
        <v>69</v>
      </c>
      <c r="AH7" s="19">
        <v>0</v>
      </c>
      <c r="AI7" s="20">
        <v>13.6</v>
      </c>
      <c r="AJ7" s="9">
        <v>13540</v>
      </c>
      <c r="AK7" s="9">
        <v>404000</v>
      </c>
      <c r="AL7" s="10">
        <v>214</v>
      </c>
      <c r="AM7" s="10">
        <v>31</v>
      </c>
      <c r="AN7" s="10">
        <v>0.6</v>
      </c>
      <c r="AO7" s="10">
        <v>7.56</v>
      </c>
      <c r="AP7" s="10">
        <v>45.2</v>
      </c>
      <c r="AQ7" s="10">
        <v>34.4</v>
      </c>
      <c r="AR7" s="20">
        <v>30.6</v>
      </c>
      <c r="AS7" s="20">
        <v>8.4</v>
      </c>
      <c r="AT7" s="10">
        <v>214</v>
      </c>
      <c r="AU7" s="10">
        <v>231</v>
      </c>
      <c r="AV7" s="9">
        <v>1083</v>
      </c>
      <c r="AW7" s="10">
        <v>52</v>
      </c>
      <c r="AX7" s="10">
        <v>1.97</v>
      </c>
      <c r="AY7" s="20">
        <v>11.3</v>
      </c>
      <c r="AZ7" s="10">
        <v>136</v>
      </c>
      <c r="BA7" s="10">
        <v>5</v>
      </c>
      <c r="BB7" s="10">
        <v>94</v>
      </c>
      <c r="BC7" s="10">
        <v>0.3</v>
      </c>
      <c r="BD7" s="9">
        <v>11509</v>
      </c>
      <c r="BE7" s="10">
        <v>135</v>
      </c>
      <c r="BF7" s="20">
        <v>3.2</v>
      </c>
      <c r="BG7" s="10"/>
      <c r="BH7" s="10"/>
    </row>
    <row r="8" spans="1:60" s="17" customFormat="1" x14ac:dyDescent="0.25">
      <c r="A8" s="9">
        <v>21</v>
      </c>
      <c r="B8" s="10">
        <v>86</v>
      </c>
      <c r="C8" s="10" t="s">
        <v>86</v>
      </c>
      <c r="D8" s="10">
        <v>2</v>
      </c>
      <c r="E8" s="10" t="s">
        <v>81</v>
      </c>
      <c r="F8" s="10">
        <v>1</v>
      </c>
      <c r="G8" s="10" t="s">
        <v>131</v>
      </c>
      <c r="H8" s="10">
        <v>5</v>
      </c>
      <c r="I8" s="10">
        <v>1.6</v>
      </c>
      <c r="J8" s="10">
        <v>60</v>
      </c>
      <c r="K8" s="11">
        <v>23.437499999999996</v>
      </c>
      <c r="L8" s="10" t="s">
        <v>62</v>
      </c>
      <c r="M8" s="10">
        <v>1</v>
      </c>
      <c r="N8" s="10" t="s">
        <v>63</v>
      </c>
      <c r="O8" s="10">
        <v>2</v>
      </c>
      <c r="Q8" s="10" t="s">
        <v>64</v>
      </c>
      <c r="R8" s="10">
        <v>1</v>
      </c>
      <c r="S8" s="10">
        <v>11</v>
      </c>
      <c r="T8" s="10"/>
      <c r="U8" s="10" t="s">
        <v>77</v>
      </c>
      <c r="V8" s="10">
        <v>1</v>
      </c>
      <c r="W8" s="10" t="s">
        <v>63</v>
      </c>
      <c r="X8" s="10">
        <v>2</v>
      </c>
      <c r="Y8" s="14" t="s">
        <v>321</v>
      </c>
      <c r="Z8" s="14" t="s">
        <v>322</v>
      </c>
      <c r="AA8" s="18"/>
      <c r="AB8" s="15">
        <v>87</v>
      </c>
      <c r="AC8" s="15">
        <v>120</v>
      </c>
      <c r="AD8" s="10">
        <v>70</v>
      </c>
      <c r="AE8" s="10">
        <v>99</v>
      </c>
      <c r="AF8" s="10">
        <v>20</v>
      </c>
      <c r="AG8" s="10" t="s">
        <v>85</v>
      </c>
      <c r="AH8" s="19">
        <v>3</v>
      </c>
      <c r="AI8" s="20">
        <v>15.9</v>
      </c>
      <c r="AJ8" s="10">
        <v>11560</v>
      </c>
      <c r="AK8" s="10">
        <v>182000</v>
      </c>
      <c r="AM8" s="10">
        <v>38</v>
      </c>
      <c r="AN8" s="10">
        <v>0.8</v>
      </c>
      <c r="AO8" s="10">
        <v>7.22</v>
      </c>
      <c r="AP8" s="10">
        <v>134</v>
      </c>
      <c r="AQ8" s="10">
        <v>83.6</v>
      </c>
      <c r="AR8" s="10">
        <v>34</v>
      </c>
      <c r="AS8" s="20">
        <v>6.2</v>
      </c>
      <c r="AT8" s="10">
        <v>162</v>
      </c>
      <c r="AU8" s="10">
        <v>273</v>
      </c>
      <c r="AV8" s="10">
        <v>1850</v>
      </c>
      <c r="AW8" s="10">
        <v>24</v>
      </c>
      <c r="AX8" s="10">
        <v>0.6</v>
      </c>
      <c r="AY8" s="20">
        <v>11.5</v>
      </c>
      <c r="AZ8" s="10">
        <v>140</v>
      </c>
      <c r="BA8" s="10">
        <v>3.2</v>
      </c>
      <c r="BB8" s="10">
        <v>101</v>
      </c>
      <c r="BD8" s="10">
        <v>9132</v>
      </c>
      <c r="BE8" s="10">
        <v>116</v>
      </c>
      <c r="BF8" s="20">
        <v>1.1000000000000001</v>
      </c>
      <c r="BG8" s="10"/>
      <c r="BH8" s="10"/>
    </row>
    <row r="9" spans="1:60" s="17" customFormat="1" x14ac:dyDescent="0.25">
      <c r="A9" s="9">
        <v>28</v>
      </c>
      <c r="B9" s="10">
        <v>48</v>
      </c>
      <c r="C9" s="10" t="s">
        <v>59</v>
      </c>
      <c r="D9" s="10">
        <v>1</v>
      </c>
      <c r="E9" s="10" t="s">
        <v>81</v>
      </c>
      <c r="F9" s="10">
        <v>1</v>
      </c>
      <c r="G9" s="10" t="s">
        <v>92</v>
      </c>
      <c r="H9" s="10">
        <v>2</v>
      </c>
      <c r="I9" s="10">
        <v>1.8</v>
      </c>
      <c r="J9" s="10">
        <v>88</v>
      </c>
      <c r="K9" s="11">
        <v>27.160493827160494</v>
      </c>
      <c r="L9" s="10" t="s">
        <v>62</v>
      </c>
      <c r="M9" s="10">
        <v>1</v>
      </c>
      <c r="N9" s="10" t="s">
        <v>71</v>
      </c>
      <c r="O9" s="10">
        <v>1</v>
      </c>
      <c r="P9" s="10">
        <v>1</v>
      </c>
      <c r="Q9" s="10" t="s">
        <v>76</v>
      </c>
      <c r="R9" s="10">
        <v>2</v>
      </c>
      <c r="S9" s="10">
        <v>5</v>
      </c>
      <c r="T9" s="10"/>
      <c r="U9" s="10" t="s">
        <v>77</v>
      </c>
      <c r="V9" s="10">
        <v>1</v>
      </c>
      <c r="W9" s="10" t="s">
        <v>63</v>
      </c>
      <c r="X9" s="10">
        <v>2</v>
      </c>
      <c r="Y9" s="18"/>
      <c r="Z9" s="18"/>
      <c r="AA9" s="14" t="s">
        <v>323</v>
      </c>
      <c r="AB9" s="15">
        <v>84</v>
      </c>
      <c r="AC9" s="15">
        <v>110</v>
      </c>
      <c r="AD9" s="10">
        <v>80</v>
      </c>
      <c r="AE9" s="10">
        <v>95</v>
      </c>
      <c r="AF9" s="10">
        <v>21</v>
      </c>
      <c r="AG9" s="10" t="s">
        <v>119</v>
      </c>
      <c r="AH9" s="19">
        <v>1</v>
      </c>
      <c r="AI9" s="20">
        <v>16.2</v>
      </c>
      <c r="AJ9" s="10">
        <v>8370</v>
      </c>
      <c r="AK9" s="10">
        <v>234000</v>
      </c>
      <c r="AM9" s="10">
        <v>35</v>
      </c>
      <c r="AN9" s="20">
        <v>1.2</v>
      </c>
      <c r="AO9" s="10">
        <v>7.5</v>
      </c>
      <c r="AP9" s="10">
        <v>54.2</v>
      </c>
      <c r="AQ9" s="20">
        <v>29.5</v>
      </c>
      <c r="AR9" s="20">
        <v>22.7</v>
      </c>
      <c r="AS9" s="10">
        <v>-0.5</v>
      </c>
      <c r="AT9" s="10">
        <v>109</v>
      </c>
      <c r="AU9" s="10">
        <v>420</v>
      </c>
      <c r="AV9" s="10">
        <v>1256</v>
      </c>
      <c r="AW9" s="10">
        <v>120</v>
      </c>
      <c r="AX9" s="10">
        <v>12.68</v>
      </c>
      <c r="AY9" s="20">
        <v>11.6</v>
      </c>
      <c r="AZ9" s="10">
        <v>139</v>
      </c>
      <c r="BA9" s="10">
        <v>4</v>
      </c>
      <c r="BB9" s="10">
        <v>107</v>
      </c>
      <c r="BC9" s="10">
        <v>0</v>
      </c>
      <c r="BD9" s="10">
        <v>6612</v>
      </c>
      <c r="BE9" s="10">
        <v>84</v>
      </c>
      <c r="BF9" s="20">
        <v>1.2</v>
      </c>
      <c r="BG9" s="10">
        <v>5320000</v>
      </c>
      <c r="BH9" s="10"/>
    </row>
    <row r="10" spans="1:60" s="17" customFormat="1" x14ac:dyDescent="0.25">
      <c r="A10" s="9">
        <v>31</v>
      </c>
      <c r="B10" s="10">
        <v>80</v>
      </c>
      <c r="C10" s="10" t="s">
        <v>86</v>
      </c>
      <c r="D10" s="10">
        <v>2</v>
      </c>
      <c r="E10" s="10" t="s">
        <v>81</v>
      </c>
      <c r="F10" s="10">
        <v>1</v>
      </c>
      <c r="G10" s="10" t="s">
        <v>61</v>
      </c>
      <c r="H10" s="10">
        <v>4</v>
      </c>
      <c r="K10" s="11" t="s">
        <v>64</v>
      </c>
      <c r="L10" s="10" t="s">
        <v>62</v>
      </c>
      <c r="M10" s="10">
        <v>1</v>
      </c>
      <c r="N10" s="10" t="s">
        <v>71</v>
      </c>
      <c r="O10" s="10">
        <v>1</v>
      </c>
      <c r="P10" s="10">
        <v>2</v>
      </c>
      <c r="Q10" s="10" t="s">
        <v>76</v>
      </c>
      <c r="R10" s="10">
        <v>2</v>
      </c>
      <c r="S10" s="10">
        <v>2</v>
      </c>
      <c r="T10" s="10"/>
      <c r="U10" s="10" t="s">
        <v>77</v>
      </c>
      <c r="V10" s="10">
        <v>1</v>
      </c>
      <c r="W10" s="10" t="s">
        <v>63</v>
      </c>
      <c r="X10" s="10">
        <v>2</v>
      </c>
      <c r="Y10" s="14" t="s">
        <v>325</v>
      </c>
      <c r="Z10" s="14" t="s">
        <v>326</v>
      </c>
      <c r="AA10" s="18"/>
      <c r="AB10" s="15">
        <v>72</v>
      </c>
      <c r="AC10" s="15">
        <v>150</v>
      </c>
      <c r="AD10" s="10">
        <v>87</v>
      </c>
      <c r="AE10" s="10">
        <v>94</v>
      </c>
      <c r="AF10" s="10">
        <v>18</v>
      </c>
      <c r="AG10" s="10" t="s">
        <v>85</v>
      </c>
      <c r="AH10" s="19">
        <v>3</v>
      </c>
      <c r="AI10" s="20">
        <v>15.6</v>
      </c>
      <c r="AJ10" s="10">
        <v>9140</v>
      </c>
      <c r="AK10" s="10">
        <v>193000</v>
      </c>
      <c r="AM10" s="10">
        <v>36</v>
      </c>
      <c r="AN10" s="10">
        <v>0.5</v>
      </c>
      <c r="AO10" s="10">
        <v>7.46</v>
      </c>
      <c r="AP10" s="10">
        <v>54.3</v>
      </c>
      <c r="AQ10" s="10">
        <v>39.5</v>
      </c>
      <c r="AR10" s="20">
        <v>28.2</v>
      </c>
      <c r="AS10" s="20">
        <v>4.5</v>
      </c>
      <c r="AT10" s="10">
        <v>84</v>
      </c>
      <c r="AU10" s="10">
        <v>501</v>
      </c>
      <c r="AV10" s="10">
        <v>7403</v>
      </c>
      <c r="AW10" s="10">
        <v>134</v>
      </c>
      <c r="AX10" s="10">
        <v>0.6</v>
      </c>
      <c r="AY10" s="20">
        <v>11.7</v>
      </c>
      <c r="AZ10" s="10">
        <v>135</v>
      </c>
      <c r="BA10" s="20">
        <v>4.9000000000000004</v>
      </c>
      <c r="BB10" s="10">
        <v>105</v>
      </c>
      <c r="BC10" s="10">
        <v>0.1</v>
      </c>
      <c r="BD10" s="10">
        <v>7495</v>
      </c>
      <c r="BE10" s="10">
        <v>91</v>
      </c>
      <c r="BF10" s="20">
        <v>1.4</v>
      </c>
      <c r="BG10" s="10">
        <v>5000000</v>
      </c>
      <c r="BH10" s="10"/>
    </row>
    <row r="11" spans="1:60" s="17" customFormat="1" x14ac:dyDescent="0.25">
      <c r="A11" s="9">
        <v>30</v>
      </c>
      <c r="B11" s="10">
        <v>58</v>
      </c>
      <c r="C11" s="10" t="s">
        <v>86</v>
      </c>
      <c r="D11" s="10">
        <v>2</v>
      </c>
      <c r="E11" s="10" t="s">
        <v>81</v>
      </c>
      <c r="F11" s="10">
        <v>1</v>
      </c>
      <c r="G11" s="10" t="s">
        <v>75</v>
      </c>
      <c r="H11" s="10">
        <v>3</v>
      </c>
      <c r="I11" s="10">
        <v>1.7</v>
      </c>
      <c r="J11" s="10">
        <v>82</v>
      </c>
      <c r="K11" s="11">
        <v>28.373702422145332</v>
      </c>
      <c r="L11" s="10" t="s">
        <v>62</v>
      </c>
      <c r="M11" s="10">
        <v>1</v>
      </c>
      <c r="N11" s="10" t="s">
        <v>63</v>
      </c>
      <c r="O11" s="10">
        <v>2</v>
      </c>
      <c r="Q11" s="10" t="s">
        <v>64</v>
      </c>
      <c r="R11" s="10">
        <v>2</v>
      </c>
      <c r="S11" s="10">
        <v>9</v>
      </c>
      <c r="T11" s="10"/>
      <c r="U11" s="10" t="s">
        <v>65</v>
      </c>
      <c r="V11" s="10">
        <v>2</v>
      </c>
      <c r="W11" s="10" t="s">
        <v>63</v>
      </c>
      <c r="X11" s="10">
        <v>2</v>
      </c>
      <c r="Y11" s="14" t="s">
        <v>327</v>
      </c>
      <c r="Z11" s="14" t="s">
        <v>326</v>
      </c>
      <c r="AA11" s="14" t="s">
        <v>187</v>
      </c>
      <c r="AB11" s="15">
        <v>76</v>
      </c>
      <c r="AC11" s="15">
        <v>130</v>
      </c>
      <c r="AD11" s="10">
        <v>72</v>
      </c>
      <c r="AE11" s="10">
        <v>98</v>
      </c>
      <c r="AF11" s="10">
        <v>21</v>
      </c>
      <c r="AG11" s="10" t="s">
        <v>119</v>
      </c>
      <c r="AH11" s="19">
        <v>1</v>
      </c>
      <c r="AI11" s="20">
        <v>15.4</v>
      </c>
      <c r="AJ11" s="10">
        <v>7910</v>
      </c>
      <c r="AK11" s="10">
        <v>281000</v>
      </c>
      <c r="AM11" s="10">
        <v>34</v>
      </c>
      <c r="AN11" s="10">
        <v>0.8</v>
      </c>
      <c r="AO11" s="10">
        <v>7.45</v>
      </c>
      <c r="AP11" s="10">
        <v>41</v>
      </c>
      <c r="AQ11" s="10">
        <v>36.200000000000003</v>
      </c>
      <c r="AR11" s="20">
        <v>25.2</v>
      </c>
      <c r="AS11" s="20">
        <v>1.3</v>
      </c>
      <c r="AT11" s="10">
        <v>93</v>
      </c>
      <c r="AU11" s="10">
        <v>186</v>
      </c>
      <c r="AV11" s="10">
        <v>2136</v>
      </c>
      <c r="AW11" s="10">
        <v>51</v>
      </c>
      <c r="AX11" s="10">
        <v>0.6</v>
      </c>
      <c r="AY11" s="20">
        <v>11.6</v>
      </c>
      <c r="AZ11" s="10">
        <v>144</v>
      </c>
      <c r="BA11" s="10">
        <v>4</v>
      </c>
      <c r="BB11" s="10">
        <v>108</v>
      </c>
      <c r="BC11" s="10">
        <v>0</v>
      </c>
      <c r="BD11" s="10">
        <v>4825</v>
      </c>
      <c r="BE11" s="10">
        <v>475</v>
      </c>
      <c r="BF11" s="20">
        <v>1.7</v>
      </c>
      <c r="BG11" s="10">
        <v>4910000</v>
      </c>
      <c r="BH11" s="10"/>
    </row>
    <row r="12" spans="1:60" s="17" customFormat="1" x14ac:dyDescent="0.25">
      <c r="A12" s="9">
        <v>37</v>
      </c>
      <c r="B12" s="10">
        <v>77</v>
      </c>
      <c r="C12" s="10" t="s">
        <v>86</v>
      </c>
      <c r="D12" s="10">
        <v>2</v>
      </c>
      <c r="E12" s="10" t="s">
        <v>81</v>
      </c>
      <c r="F12" s="10">
        <v>1</v>
      </c>
      <c r="G12" s="10" t="s">
        <v>61</v>
      </c>
      <c r="H12" s="10">
        <v>4</v>
      </c>
      <c r="I12" s="10">
        <v>1.68</v>
      </c>
      <c r="J12" s="10">
        <v>75</v>
      </c>
      <c r="K12" s="11">
        <v>26.573129251700685</v>
      </c>
      <c r="L12" s="10" t="s">
        <v>62</v>
      </c>
      <c r="M12" s="10">
        <v>1</v>
      </c>
      <c r="N12" s="10" t="s">
        <v>71</v>
      </c>
      <c r="O12" s="10">
        <v>1</v>
      </c>
      <c r="P12" s="10">
        <v>3</v>
      </c>
      <c r="Q12" s="10" t="s">
        <v>76</v>
      </c>
      <c r="R12" s="10">
        <v>1</v>
      </c>
      <c r="S12" s="10">
        <v>12</v>
      </c>
      <c r="T12" s="10"/>
      <c r="U12" s="10" t="s">
        <v>65</v>
      </c>
      <c r="V12" s="10">
        <v>2</v>
      </c>
      <c r="W12" s="10" t="s">
        <v>63</v>
      </c>
      <c r="X12" s="10">
        <v>2</v>
      </c>
      <c r="Y12" s="14" t="s">
        <v>328</v>
      </c>
      <c r="Z12" s="14" t="s">
        <v>143</v>
      </c>
      <c r="AA12" s="14" t="s">
        <v>144</v>
      </c>
      <c r="AB12" s="15">
        <v>100</v>
      </c>
      <c r="AC12" s="15">
        <v>102</v>
      </c>
      <c r="AD12" s="10">
        <v>67</v>
      </c>
      <c r="AE12" s="10">
        <v>87</v>
      </c>
      <c r="AF12" s="10">
        <v>30</v>
      </c>
      <c r="AG12" s="10" t="s">
        <v>80</v>
      </c>
      <c r="AH12" s="19">
        <v>4</v>
      </c>
      <c r="AI12" s="20">
        <v>11.2</v>
      </c>
      <c r="AJ12" s="9">
        <v>24590</v>
      </c>
      <c r="AK12" s="9">
        <v>615000</v>
      </c>
      <c r="AL12" s="10">
        <v>230</v>
      </c>
      <c r="AM12" s="10">
        <v>136</v>
      </c>
      <c r="AN12" s="20">
        <v>2.5</v>
      </c>
      <c r="AO12" s="10">
        <v>7.38</v>
      </c>
      <c r="AP12" s="10">
        <v>60.7</v>
      </c>
      <c r="AQ12" s="10">
        <v>50.1</v>
      </c>
      <c r="AR12" s="20">
        <v>29.3</v>
      </c>
      <c r="AS12" s="10">
        <v>0.2</v>
      </c>
      <c r="AT12" s="10">
        <v>230</v>
      </c>
      <c r="AU12" s="10">
        <v>270</v>
      </c>
      <c r="AV12" s="9">
        <v>1967</v>
      </c>
      <c r="AW12" s="10">
        <v>100</v>
      </c>
      <c r="AX12" s="10">
        <v>37.4</v>
      </c>
      <c r="AY12" s="20">
        <v>12.1</v>
      </c>
      <c r="AZ12" s="10">
        <v>136</v>
      </c>
      <c r="BA12" s="20">
        <v>4.4000000000000004</v>
      </c>
      <c r="BB12" s="10">
        <v>103</v>
      </c>
      <c r="BC12" s="10">
        <v>0.4</v>
      </c>
      <c r="BD12" s="9">
        <v>21885</v>
      </c>
      <c r="BE12" s="10">
        <v>246</v>
      </c>
      <c r="BF12" s="20">
        <v>1.2</v>
      </c>
      <c r="BG12" s="9">
        <v>4180000</v>
      </c>
      <c r="BH12" s="10">
        <v>13</v>
      </c>
    </row>
    <row r="13" spans="1:60" s="17" customFormat="1" x14ac:dyDescent="0.25">
      <c r="A13" s="9">
        <v>33</v>
      </c>
      <c r="B13" s="10">
        <v>35</v>
      </c>
      <c r="C13" s="10" t="s">
        <v>86</v>
      </c>
      <c r="D13" s="10">
        <v>2</v>
      </c>
      <c r="E13" s="10" t="s">
        <v>81</v>
      </c>
      <c r="F13" s="10">
        <v>1</v>
      </c>
      <c r="G13" s="10" t="s">
        <v>92</v>
      </c>
      <c r="H13" s="10">
        <v>2</v>
      </c>
      <c r="I13" s="10">
        <v>1.6</v>
      </c>
      <c r="J13" s="10">
        <v>52</v>
      </c>
      <c r="K13" s="11">
        <v>20.312499999999996</v>
      </c>
      <c r="L13" s="10" t="s">
        <v>62</v>
      </c>
      <c r="M13" s="10">
        <v>1</v>
      </c>
      <c r="N13" s="10" t="s">
        <v>63</v>
      </c>
      <c r="O13" s="10">
        <v>2</v>
      </c>
      <c r="Q13" s="10" t="s">
        <v>64</v>
      </c>
      <c r="R13" s="10">
        <v>2</v>
      </c>
      <c r="S13" s="10">
        <v>6</v>
      </c>
      <c r="T13" s="10"/>
      <c r="U13" s="10" t="s">
        <v>71</v>
      </c>
      <c r="V13" s="10">
        <v>3</v>
      </c>
      <c r="W13" s="10" t="s">
        <v>63</v>
      </c>
      <c r="X13" s="10">
        <v>2</v>
      </c>
      <c r="Y13" s="14" t="s">
        <v>329</v>
      </c>
      <c r="Z13" s="14" t="s">
        <v>330</v>
      </c>
      <c r="AA13" s="14" t="s">
        <v>90</v>
      </c>
      <c r="AB13" s="15">
        <v>98</v>
      </c>
      <c r="AC13" s="15">
        <v>110</v>
      </c>
      <c r="AD13" s="10">
        <v>80</v>
      </c>
      <c r="AE13" s="10">
        <v>98</v>
      </c>
      <c r="AF13" s="10">
        <v>19</v>
      </c>
      <c r="AG13" s="10" t="s">
        <v>69</v>
      </c>
      <c r="AH13" s="19">
        <v>0</v>
      </c>
      <c r="AI13" s="20">
        <v>12.5</v>
      </c>
      <c r="AJ13" s="9">
        <v>7540</v>
      </c>
      <c r="AK13" s="9">
        <v>236000</v>
      </c>
      <c r="AL13" s="10">
        <v>89</v>
      </c>
      <c r="AM13" s="10">
        <v>49</v>
      </c>
      <c r="AN13" s="10">
        <v>0.6</v>
      </c>
      <c r="AO13" s="10">
        <v>7.43</v>
      </c>
      <c r="AP13" s="10">
        <v>91.2</v>
      </c>
      <c r="AQ13" s="20">
        <v>30.6</v>
      </c>
      <c r="AR13" s="20">
        <v>20.3</v>
      </c>
      <c r="AS13" s="10">
        <v>-4</v>
      </c>
      <c r="AT13" s="10">
        <v>89</v>
      </c>
      <c r="AU13" s="10">
        <v>203</v>
      </c>
      <c r="AV13" s="10">
        <v>679</v>
      </c>
      <c r="AW13" s="10">
        <v>30</v>
      </c>
      <c r="AX13" s="10">
        <v>0.66</v>
      </c>
      <c r="AY13" s="20">
        <v>11.4</v>
      </c>
      <c r="AZ13" s="10">
        <v>140</v>
      </c>
      <c r="BA13" s="20">
        <v>3.8</v>
      </c>
      <c r="BB13" s="10">
        <v>113</v>
      </c>
      <c r="BC13" s="10">
        <v>0</v>
      </c>
      <c r="BD13" s="9">
        <v>6560</v>
      </c>
      <c r="BE13" s="10">
        <v>151</v>
      </c>
      <c r="BF13" s="20">
        <v>1.2</v>
      </c>
      <c r="BG13" s="9">
        <v>4190000</v>
      </c>
      <c r="BH13" s="10"/>
    </row>
    <row r="14" spans="1:60" s="17" customFormat="1" x14ac:dyDescent="0.25">
      <c r="A14" s="9">
        <v>36</v>
      </c>
      <c r="B14" s="10">
        <v>46</v>
      </c>
      <c r="C14" s="10" t="s">
        <v>86</v>
      </c>
      <c r="D14" s="10">
        <v>2</v>
      </c>
      <c r="E14" s="10" t="s">
        <v>60</v>
      </c>
      <c r="F14" s="10">
        <v>2</v>
      </c>
      <c r="G14" s="10" t="s">
        <v>70</v>
      </c>
      <c r="H14" s="10">
        <v>1</v>
      </c>
      <c r="I14" s="10">
        <v>1.7</v>
      </c>
      <c r="J14" s="10">
        <v>120</v>
      </c>
      <c r="K14" s="11">
        <v>41.522491349480973</v>
      </c>
      <c r="L14" s="10" t="s">
        <v>62</v>
      </c>
      <c r="M14" s="10">
        <v>1</v>
      </c>
      <c r="N14" s="10" t="s">
        <v>71</v>
      </c>
      <c r="O14" s="10">
        <v>1</v>
      </c>
      <c r="P14" s="10">
        <v>3</v>
      </c>
      <c r="Q14" s="10" t="s">
        <v>76</v>
      </c>
      <c r="R14" s="10">
        <v>2</v>
      </c>
      <c r="S14" s="10">
        <v>12</v>
      </c>
      <c r="T14" s="10"/>
      <c r="U14" s="10" t="s">
        <v>77</v>
      </c>
      <c r="V14" s="10">
        <v>1</v>
      </c>
      <c r="W14" s="10" t="s">
        <v>63</v>
      </c>
      <c r="X14" s="10">
        <v>2</v>
      </c>
      <c r="Y14" s="14" t="s">
        <v>331</v>
      </c>
      <c r="Z14" s="14" t="s">
        <v>332</v>
      </c>
      <c r="AA14" s="14" t="s">
        <v>333</v>
      </c>
      <c r="AB14" s="15">
        <v>97</v>
      </c>
      <c r="AC14" s="15">
        <v>151</v>
      </c>
      <c r="AD14" s="10">
        <v>99</v>
      </c>
      <c r="AE14" s="10">
        <v>96</v>
      </c>
      <c r="AF14" s="10">
        <v>28</v>
      </c>
      <c r="AG14" s="10" t="s">
        <v>119</v>
      </c>
      <c r="AH14" s="19">
        <v>1</v>
      </c>
      <c r="AI14" s="20">
        <v>14.6</v>
      </c>
      <c r="AJ14" s="9">
        <v>4800</v>
      </c>
      <c r="AK14" s="9">
        <v>319000</v>
      </c>
      <c r="AL14" s="10">
        <v>291</v>
      </c>
      <c r="AM14" s="10">
        <v>19</v>
      </c>
      <c r="AN14" s="10">
        <v>0.6</v>
      </c>
      <c r="AO14" s="10">
        <v>7.43</v>
      </c>
      <c r="AP14" s="10">
        <v>82</v>
      </c>
      <c r="AQ14" s="10">
        <v>40.799999999999997</v>
      </c>
      <c r="AR14" s="20">
        <v>27.3</v>
      </c>
      <c r="AS14" s="10">
        <v>3</v>
      </c>
      <c r="AT14" s="10">
        <v>291</v>
      </c>
      <c r="AU14" s="10">
        <v>458</v>
      </c>
      <c r="AV14" s="10">
        <v>768</v>
      </c>
      <c r="AW14" s="10">
        <v>51</v>
      </c>
      <c r="AX14" s="10">
        <v>12.91</v>
      </c>
      <c r="AY14" s="20">
        <v>10.5</v>
      </c>
      <c r="AZ14" s="10">
        <v>139</v>
      </c>
      <c r="BA14" s="20">
        <v>4.4000000000000004</v>
      </c>
      <c r="BB14" s="10">
        <v>104</v>
      </c>
      <c r="BC14" s="10">
        <v>0</v>
      </c>
      <c r="BD14" s="9">
        <v>3888</v>
      </c>
      <c r="BE14" s="10">
        <v>48</v>
      </c>
      <c r="BF14" s="20">
        <v>1.6</v>
      </c>
      <c r="BG14" s="9">
        <v>5150000</v>
      </c>
      <c r="BH14" s="10"/>
    </row>
    <row r="15" spans="1:60" s="17" customFormat="1" x14ac:dyDescent="0.25">
      <c r="A15" s="9">
        <v>35</v>
      </c>
      <c r="B15" s="10">
        <v>71</v>
      </c>
      <c r="C15" s="10" t="s">
        <v>86</v>
      </c>
      <c r="D15" s="10">
        <v>2</v>
      </c>
      <c r="E15" s="10" t="s">
        <v>60</v>
      </c>
      <c r="F15" s="10">
        <v>2</v>
      </c>
      <c r="G15" s="10" t="s">
        <v>70</v>
      </c>
      <c r="H15" s="10">
        <v>1</v>
      </c>
      <c r="I15" s="10">
        <v>1.55</v>
      </c>
      <c r="J15" s="10">
        <v>70</v>
      </c>
      <c r="K15" s="11">
        <v>29.136316337148799</v>
      </c>
      <c r="L15" s="10" t="s">
        <v>62</v>
      </c>
      <c r="M15" s="10">
        <v>1</v>
      </c>
      <c r="N15" s="10" t="s">
        <v>63</v>
      </c>
      <c r="O15" s="10">
        <v>2</v>
      </c>
      <c r="Q15" s="10" t="s">
        <v>64</v>
      </c>
      <c r="R15" s="10">
        <v>2</v>
      </c>
      <c r="S15" s="10">
        <v>17</v>
      </c>
      <c r="T15" s="10"/>
      <c r="U15" s="10" t="s">
        <v>77</v>
      </c>
      <c r="V15" s="10">
        <v>1</v>
      </c>
      <c r="W15" s="10" t="s">
        <v>63</v>
      </c>
      <c r="X15" s="10">
        <v>2</v>
      </c>
      <c r="Y15" s="14" t="s">
        <v>334</v>
      </c>
      <c r="Z15" s="14" t="s">
        <v>335</v>
      </c>
      <c r="AA15" s="14" t="s">
        <v>336</v>
      </c>
      <c r="AB15" s="15">
        <v>70</v>
      </c>
      <c r="AC15" s="15">
        <v>130</v>
      </c>
      <c r="AD15" s="10">
        <v>80</v>
      </c>
      <c r="AE15" s="10">
        <v>95</v>
      </c>
      <c r="AF15" s="10">
        <v>20</v>
      </c>
      <c r="AG15" s="10" t="s">
        <v>119</v>
      </c>
      <c r="AH15" s="19">
        <v>1</v>
      </c>
      <c r="AI15" s="20">
        <v>7.7</v>
      </c>
      <c r="AJ15" s="10">
        <v>4500</v>
      </c>
      <c r="AK15" s="10">
        <v>186000</v>
      </c>
      <c r="AM15" s="10">
        <v>59</v>
      </c>
      <c r="AN15" s="10">
        <v>0.9</v>
      </c>
      <c r="AO15" s="10">
        <v>7.4</v>
      </c>
      <c r="AP15" s="10">
        <v>112</v>
      </c>
      <c r="AQ15" s="10">
        <v>33.5</v>
      </c>
      <c r="AR15" s="20">
        <v>20.8</v>
      </c>
      <c r="AS15" s="10">
        <v>-4</v>
      </c>
      <c r="AT15" s="10">
        <v>347</v>
      </c>
      <c r="AU15" s="10">
        <v>164</v>
      </c>
      <c r="AV15" s="10">
        <v>1260</v>
      </c>
      <c r="AW15" s="10">
        <v>18</v>
      </c>
      <c r="AX15" s="10">
        <v>11.55</v>
      </c>
      <c r="AY15" s="20">
        <v>12.5</v>
      </c>
      <c r="AZ15" s="10">
        <v>140</v>
      </c>
      <c r="BA15" s="20">
        <v>4.5999999999999996</v>
      </c>
      <c r="BB15" s="10">
        <v>112</v>
      </c>
      <c r="BC15" s="10">
        <v>0</v>
      </c>
      <c r="BD15" s="10">
        <v>2925</v>
      </c>
      <c r="BE15" s="10">
        <v>135</v>
      </c>
      <c r="BF15" s="20">
        <v>1.7</v>
      </c>
      <c r="BG15" s="10">
        <v>3410000</v>
      </c>
      <c r="BH15" s="10">
        <v>0.2</v>
      </c>
    </row>
    <row r="16" spans="1:60" s="17" customFormat="1" x14ac:dyDescent="0.25">
      <c r="A16" s="9">
        <v>40</v>
      </c>
      <c r="B16" s="10">
        <v>52</v>
      </c>
      <c r="C16" s="10" t="s">
        <v>59</v>
      </c>
      <c r="D16" s="10">
        <v>1</v>
      </c>
      <c r="E16" s="10" t="s">
        <v>81</v>
      </c>
      <c r="F16" s="10">
        <v>1</v>
      </c>
      <c r="G16" s="10" t="s">
        <v>92</v>
      </c>
      <c r="H16" s="10">
        <v>2</v>
      </c>
      <c r="I16" s="10">
        <v>1.78</v>
      </c>
      <c r="J16" s="10">
        <v>75</v>
      </c>
      <c r="K16" s="11">
        <v>23.671253629592222</v>
      </c>
      <c r="L16" s="10" t="s">
        <v>62</v>
      </c>
      <c r="M16" s="10">
        <v>1</v>
      </c>
      <c r="N16" s="10" t="s">
        <v>71</v>
      </c>
      <c r="O16" s="10">
        <v>1</v>
      </c>
      <c r="P16" s="10">
        <v>6</v>
      </c>
      <c r="Q16" s="10" t="s">
        <v>76</v>
      </c>
      <c r="R16" s="10">
        <v>2</v>
      </c>
      <c r="S16" s="10">
        <v>9</v>
      </c>
      <c r="T16" s="10"/>
      <c r="U16" s="10" t="s">
        <v>77</v>
      </c>
      <c r="V16" s="10">
        <v>1</v>
      </c>
      <c r="W16" s="10" t="s">
        <v>63</v>
      </c>
      <c r="X16" s="10">
        <v>2</v>
      </c>
      <c r="Y16" s="18"/>
      <c r="Z16" s="18"/>
      <c r="AA16" s="14" t="s">
        <v>122</v>
      </c>
      <c r="AB16" s="15">
        <v>95</v>
      </c>
      <c r="AC16" s="15">
        <v>140</v>
      </c>
      <c r="AD16" s="10">
        <v>90</v>
      </c>
      <c r="AE16" s="10">
        <v>81</v>
      </c>
      <c r="AF16" s="10">
        <v>26</v>
      </c>
      <c r="AG16" s="10" t="s">
        <v>80</v>
      </c>
      <c r="AH16" s="19">
        <v>4</v>
      </c>
      <c r="AI16" s="20">
        <v>14.3</v>
      </c>
      <c r="AJ16" s="10">
        <v>6900</v>
      </c>
      <c r="AK16" s="10">
        <v>267000</v>
      </c>
      <c r="AM16" s="10">
        <v>34</v>
      </c>
      <c r="AN16" s="10">
        <v>0.7</v>
      </c>
      <c r="AO16" s="10">
        <v>7.47</v>
      </c>
      <c r="AP16" s="10">
        <v>60.4</v>
      </c>
      <c r="AQ16" s="10">
        <v>38</v>
      </c>
      <c r="AR16" s="20">
        <v>27.9</v>
      </c>
      <c r="AS16" s="20">
        <v>4.3</v>
      </c>
      <c r="AT16" s="10">
        <v>108</v>
      </c>
      <c r="AU16" s="10">
        <v>487</v>
      </c>
      <c r="AV16" s="10">
        <v>5658</v>
      </c>
      <c r="AW16" s="10">
        <v>59</v>
      </c>
      <c r="AX16" s="10">
        <v>23.91</v>
      </c>
      <c r="AY16" s="10">
        <v>12</v>
      </c>
      <c r="AZ16" s="10">
        <v>140</v>
      </c>
      <c r="BA16" s="10">
        <v>4</v>
      </c>
      <c r="BB16" s="10">
        <v>103</v>
      </c>
      <c r="BC16" s="10">
        <v>0</v>
      </c>
      <c r="BD16" s="10">
        <v>6141</v>
      </c>
      <c r="BE16" s="10">
        <v>69</v>
      </c>
      <c r="BF16" s="10">
        <v>1</v>
      </c>
      <c r="BG16" s="10">
        <v>4820000</v>
      </c>
      <c r="BH16" s="10">
        <v>1.1399999999999999</v>
      </c>
    </row>
    <row r="17" spans="1:60" s="17" customFormat="1" x14ac:dyDescent="0.25">
      <c r="A17" s="9">
        <v>39</v>
      </c>
      <c r="B17" s="10">
        <v>57</v>
      </c>
      <c r="C17" s="10" t="s">
        <v>86</v>
      </c>
      <c r="D17" s="10">
        <v>2</v>
      </c>
      <c r="E17" s="10" t="s">
        <v>81</v>
      </c>
      <c r="F17" s="10">
        <v>1</v>
      </c>
      <c r="G17" s="10" t="s">
        <v>75</v>
      </c>
      <c r="H17" s="10">
        <v>3</v>
      </c>
      <c r="I17" s="10">
        <v>1.45</v>
      </c>
      <c r="J17" s="10">
        <v>55</v>
      </c>
      <c r="K17" s="11">
        <v>26.159334126040427</v>
      </c>
      <c r="L17" s="10" t="s">
        <v>62</v>
      </c>
      <c r="M17" s="10">
        <v>1</v>
      </c>
      <c r="N17" s="10" t="s">
        <v>71</v>
      </c>
      <c r="O17" s="10">
        <v>1</v>
      </c>
      <c r="P17" s="10">
        <v>1</v>
      </c>
      <c r="Q17" s="10" t="s">
        <v>76</v>
      </c>
      <c r="R17" s="10">
        <v>2</v>
      </c>
      <c r="S17" s="10">
        <v>13</v>
      </c>
      <c r="T17" s="10"/>
      <c r="U17" s="10" t="s">
        <v>65</v>
      </c>
      <c r="V17" s="10">
        <v>2</v>
      </c>
      <c r="W17" s="10" t="s">
        <v>63</v>
      </c>
      <c r="X17" s="10">
        <v>2</v>
      </c>
      <c r="Y17" s="14" t="s">
        <v>337</v>
      </c>
      <c r="Z17" s="14" t="s">
        <v>124</v>
      </c>
      <c r="AA17" s="14" t="s">
        <v>95</v>
      </c>
      <c r="AB17" s="15">
        <v>100</v>
      </c>
      <c r="AC17" s="21">
        <v>160</v>
      </c>
      <c r="AD17" s="9">
        <v>100</v>
      </c>
      <c r="AE17" s="10">
        <v>85</v>
      </c>
      <c r="AF17" s="10">
        <v>24</v>
      </c>
      <c r="AH17" s="24"/>
      <c r="AI17" s="20">
        <v>14.4</v>
      </c>
      <c r="AJ17" s="9">
        <v>6980</v>
      </c>
      <c r="AK17" s="9">
        <v>290000</v>
      </c>
      <c r="AL17" s="10">
        <v>340</v>
      </c>
      <c r="AM17" s="10">
        <v>27</v>
      </c>
      <c r="AN17" s="10">
        <v>0.6</v>
      </c>
      <c r="AO17" s="10">
        <v>7.46</v>
      </c>
      <c r="AP17" s="10">
        <v>59</v>
      </c>
      <c r="AQ17" s="10">
        <v>29</v>
      </c>
      <c r="AR17" s="20">
        <v>20.9</v>
      </c>
      <c r="AS17" s="10">
        <v>-2.9</v>
      </c>
      <c r="AT17" s="10">
        <v>340</v>
      </c>
      <c r="AU17" s="10">
        <v>408</v>
      </c>
      <c r="AV17" s="10">
        <v>768</v>
      </c>
      <c r="AW17" s="10">
        <v>20</v>
      </c>
      <c r="AX17" s="10">
        <v>23.42</v>
      </c>
      <c r="AY17" s="20">
        <v>12.4</v>
      </c>
      <c r="AZ17" s="10">
        <v>138</v>
      </c>
      <c r="BA17" s="20">
        <v>4.4000000000000004</v>
      </c>
      <c r="BB17" s="10">
        <v>104</v>
      </c>
      <c r="BC17" s="10">
        <v>0</v>
      </c>
      <c r="BD17" s="9">
        <v>6003</v>
      </c>
      <c r="BE17" s="10">
        <v>70</v>
      </c>
      <c r="BF17" s="20">
        <v>1.1000000000000001</v>
      </c>
      <c r="BG17" s="9">
        <v>4790000</v>
      </c>
      <c r="BH17" s="10">
        <v>0.45</v>
      </c>
    </row>
    <row r="18" spans="1:60" s="17" customFormat="1" x14ac:dyDescent="0.25">
      <c r="A18" s="9">
        <v>47</v>
      </c>
      <c r="B18" s="10">
        <v>47</v>
      </c>
      <c r="C18" s="10" t="s">
        <v>59</v>
      </c>
      <c r="D18" s="10">
        <v>1</v>
      </c>
      <c r="E18" s="10" t="s">
        <v>60</v>
      </c>
      <c r="F18" s="10">
        <v>2</v>
      </c>
      <c r="G18" s="10" t="s">
        <v>92</v>
      </c>
      <c r="H18" s="10">
        <v>2</v>
      </c>
      <c r="I18" s="10">
        <v>1.78</v>
      </c>
      <c r="J18" s="10">
        <v>83</v>
      </c>
      <c r="K18" s="11">
        <v>26.196187350082059</v>
      </c>
      <c r="L18" s="10" t="s">
        <v>62</v>
      </c>
      <c r="M18" s="10">
        <v>1</v>
      </c>
      <c r="N18" s="10" t="s">
        <v>71</v>
      </c>
      <c r="O18" s="10">
        <v>1</v>
      </c>
      <c r="Q18" s="10" t="s">
        <v>64</v>
      </c>
      <c r="R18" s="10">
        <v>2</v>
      </c>
      <c r="S18" s="10">
        <v>6</v>
      </c>
      <c r="T18" s="10"/>
      <c r="U18" s="10" t="s">
        <v>77</v>
      </c>
      <c r="V18" s="10">
        <v>1</v>
      </c>
      <c r="W18" s="10" t="s">
        <v>71</v>
      </c>
      <c r="X18" s="10">
        <v>1</v>
      </c>
      <c r="Y18" s="14" t="s">
        <v>342</v>
      </c>
      <c r="Z18" s="18"/>
      <c r="AA18" s="14" t="s">
        <v>343</v>
      </c>
      <c r="AB18" s="15">
        <v>67</v>
      </c>
      <c r="AC18" s="15">
        <v>137</v>
      </c>
      <c r="AD18" s="10">
        <v>88</v>
      </c>
      <c r="AE18" s="10">
        <v>87</v>
      </c>
      <c r="AF18" s="10">
        <v>30</v>
      </c>
      <c r="AG18" s="10" t="s">
        <v>85</v>
      </c>
      <c r="AH18" s="19">
        <v>3</v>
      </c>
      <c r="AI18" s="20">
        <v>15.4</v>
      </c>
      <c r="AJ18" s="10">
        <v>4610</v>
      </c>
      <c r="AK18" s="10">
        <v>259000</v>
      </c>
      <c r="AM18" s="10">
        <v>38</v>
      </c>
      <c r="AN18" s="10">
        <v>0.9</v>
      </c>
      <c r="AO18" s="10">
        <v>7.45</v>
      </c>
      <c r="AP18" s="10">
        <v>65.5</v>
      </c>
      <c r="AQ18" s="10">
        <v>37.299999999999997</v>
      </c>
      <c r="AR18" s="20">
        <v>25.9</v>
      </c>
      <c r="AS18" s="20">
        <v>1.9</v>
      </c>
      <c r="AT18" s="10">
        <v>104</v>
      </c>
      <c r="AU18" s="10">
        <v>386</v>
      </c>
      <c r="AV18" s="10">
        <v>1153</v>
      </c>
      <c r="AW18" s="10">
        <v>399</v>
      </c>
      <c r="AX18" s="10">
        <v>10.78</v>
      </c>
      <c r="AY18" s="20">
        <v>12.2</v>
      </c>
      <c r="AZ18" s="10">
        <v>137</v>
      </c>
      <c r="BA18" s="10">
        <v>4</v>
      </c>
      <c r="BB18" s="10">
        <v>99</v>
      </c>
      <c r="BC18" s="10">
        <v>0</v>
      </c>
      <c r="BD18" s="10">
        <v>2904</v>
      </c>
      <c r="BE18" s="10">
        <v>46</v>
      </c>
      <c r="BF18" s="10">
        <v>0.7</v>
      </c>
      <c r="BG18" s="10">
        <v>5120000</v>
      </c>
      <c r="BH18" s="10">
        <v>0.49</v>
      </c>
    </row>
    <row r="19" spans="1:60" s="17" customFormat="1" x14ac:dyDescent="0.25">
      <c r="A19" s="37">
        <v>50</v>
      </c>
      <c r="B19" s="10">
        <v>92</v>
      </c>
      <c r="C19" s="10" t="s">
        <v>59</v>
      </c>
      <c r="D19" s="10">
        <v>1</v>
      </c>
      <c r="E19" s="10" t="s">
        <v>60</v>
      </c>
      <c r="F19" s="10">
        <v>2</v>
      </c>
      <c r="G19" s="10" t="s">
        <v>92</v>
      </c>
      <c r="H19" s="10">
        <v>2</v>
      </c>
      <c r="I19" s="10">
        <v>1.78</v>
      </c>
      <c r="J19" s="10">
        <v>68</v>
      </c>
      <c r="K19" s="11">
        <v>21.461936624163616</v>
      </c>
      <c r="L19" s="10" t="s">
        <v>62</v>
      </c>
      <c r="M19" s="10">
        <v>1</v>
      </c>
      <c r="N19" s="10" t="s">
        <v>63</v>
      </c>
      <c r="O19" s="10">
        <v>2</v>
      </c>
      <c r="P19" s="10">
        <v>1</v>
      </c>
      <c r="Q19" s="10" t="s">
        <v>76</v>
      </c>
      <c r="R19" s="10">
        <v>2</v>
      </c>
      <c r="S19" s="10">
        <v>4</v>
      </c>
      <c r="T19" s="10"/>
      <c r="U19" s="10" t="s">
        <v>65</v>
      </c>
      <c r="V19" s="10">
        <v>2</v>
      </c>
      <c r="W19" s="10" t="s">
        <v>63</v>
      </c>
      <c r="X19" s="10">
        <v>2</v>
      </c>
      <c r="Y19" s="14" t="s">
        <v>344</v>
      </c>
      <c r="Z19" s="14" t="s">
        <v>345</v>
      </c>
      <c r="AA19" s="14" t="s">
        <v>346</v>
      </c>
      <c r="AB19" s="15">
        <v>60</v>
      </c>
      <c r="AC19" s="15">
        <v>191</v>
      </c>
      <c r="AD19" s="10">
        <v>79</v>
      </c>
      <c r="AE19" s="10">
        <v>94</v>
      </c>
      <c r="AF19" s="10">
        <v>28</v>
      </c>
      <c r="AG19" s="10" t="s">
        <v>106</v>
      </c>
      <c r="AH19" s="19">
        <v>2</v>
      </c>
      <c r="AI19" s="20">
        <v>14.2</v>
      </c>
      <c r="AJ19" s="10">
        <v>7170</v>
      </c>
      <c r="AK19" s="10">
        <v>305000</v>
      </c>
      <c r="AM19" s="10">
        <v>36</v>
      </c>
      <c r="AN19" s="10">
        <v>0.8</v>
      </c>
      <c r="AO19" s="10">
        <v>7.45</v>
      </c>
      <c r="AP19" s="10">
        <v>50.5</v>
      </c>
      <c r="AQ19" s="10">
        <v>37.6</v>
      </c>
      <c r="AR19" s="20">
        <v>25.9</v>
      </c>
      <c r="AS19" s="20">
        <v>1.8</v>
      </c>
      <c r="AT19" s="10">
        <v>248</v>
      </c>
      <c r="AU19" s="10">
        <v>210</v>
      </c>
      <c r="AV19" s="10">
        <v>1076</v>
      </c>
      <c r="AW19" s="10">
        <v>69</v>
      </c>
      <c r="AX19" s="10">
        <v>0.81</v>
      </c>
      <c r="AY19" s="20">
        <v>12.1</v>
      </c>
      <c r="AZ19" s="10">
        <v>139</v>
      </c>
      <c r="BA19" s="20">
        <v>3.6</v>
      </c>
      <c r="BC19" s="10">
        <v>0</v>
      </c>
      <c r="BD19" s="10">
        <v>5378</v>
      </c>
      <c r="BE19" s="10">
        <v>72</v>
      </c>
      <c r="BG19" s="10">
        <v>4310000</v>
      </c>
      <c r="BH19" s="10">
        <v>5.79</v>
      </c>
    </row>
    <row r="20" spans="1:60" s="17" customFormat="1" x14ac:dyDescent="0.25">
      <c r="A20" s="9">
        <v>62</v>
      </c>
      <c r="B20" s="10">
        <v>74</v>
      </c>
      <c r="C20" s="10" t="s">
        <v>86</v>
      </c>
      <c r="D20" s="10">
        <v>2</v>
      </c>
      <c r="E20" s="10" t="s">
        <v>74</v>
      </c>
      <c r="F20" s="10">
        <v>3</v>
      </c>
      <c r="G20" s="10" t="s">
        <v>92</v>
      </c>
      <c r="H20" s="10">
        <v>2</v>
      </c>
      <c r="I20" s="10">
        <v>1.6</v>
      </c>
      <c r="J20" s="10">
        <v>78</v>
      </c>
      <c r="K20" s="11">
        <v>30.468749999999993</v>
      </c>
      <c r="L20" s="10" t="s">
        <v>62</v>
      </c>
      <c r="M20" s="10">
        <v>1</v>
      </c>
      <c r="N20" s="10" t="s">
        <v>63</v>
      </c>
      <c r="O20" s="10">
        <v>2</v>
      </c>
      <c r="Q20" s="10" t="s">
        <v>64</v>
      </c>
      <c r="R20" s="10">
        <v>2</v>
      </c>
      <c r="S20" s="10">
        <v>3</v>
      </c>
      <c r="T20" s="10"/>
      <c r="U20" s="10" t="s">
        <v>77</v>
      </c>
      <c r="V20" s="10">
        <v>1</v>
      </c>
      <c r="W20" s="10" t="s">
        <v>63</v>
      </c>
      <c r="X20" s="10">
        <v>2</v>
      </c>
      <c r="Y20" s="14" t="s">
        <v>348</v>
      </c>
      <c r="Z20" s="14" t="s">
        <v>160</v>
      </c>
      <c r="AA20" s="14" t="s">
        <v>349</v>
      </c>
      <c r="AB20" s="15">
        <v>81</v>
      </c>
      <c r="AC20" s="15">
        <v>101</v>
      </c>
      <c r="AD20" s="10">
        <v>80</v>
      </c>
      <c r="AE20" s="10">
        <v>96</v>
      </c>
      <c r="AF20" s="10">
        <v>18</v>
      </c>
      <c r="AG20" s="10" t="s">
        <v>119</v>
      </c>
      <c r="AH20" s="19">
        <v>1</v>
      </c>
      <c r="AI20" s="20">
        <v>13.2</v>
      </c>
      <c r="AJ20" s="10">
        <v>7910</v>
      </c>
      <c r="AK20" s="10">
        <v>222000</v>
      </c>
      <c r="AM20" s="10">
        <v>49</v>
      </c>
      <c r="AN20" s="10">
        <v>0.4</v>
      </c>
      <c r="AO20" s="10">
        <v>7.45</v>
      </c>
      <c r="AP20" s="10">
        <v>70.900000000000006</v>
      </c>
      <c r="AQ20" s="20">
        <v>29.9</v>
      </c>
      <c r="AR20" s="20">
        <v>20.6</v>
      </c>
      <c r="AS20" s="10">
        <v>-3.5</v>
      </c>
      <c r="AT20" s="10">
        <v>106</v>
      </c>
      <c r="AU20" s="10">
        <v>313</v>
      </c>
      <c r="AV20" s="10">
        <v>1266</v>
      </c>
      <c r="AW20" s="10">
        <v>120</v>
      </c>
      <c r="AX20" s="20">
        <v>4.0199999999999996</v>
      </c>
      <c r="AY20" s="20">
        <v>11.2</v>
      </c>
      <c r="AZ20" s="10">
        <v>138</v>
      </c>
      <c r="BA20" s="10">
        <v>4</v>
      </c>
      <c r="BB20" s="10">
        <v>106</v>
      </c>
      <c r="BC20" s="10">
        <v>0</v>
      </c>
      <c r="BD20" s="10">
        <v>5933</v>
      </c>
      <c r="BE20" s="10">
        <v>79</v>
      </c>
      <c r="BF20" s="10">
        <v>0.9</v>
      </c>
      <c r="BG20" s="10">
        <v>4420000</v>
      </c>
      <c r="BH20" s="10">
        <v>1.64</v>
      </c>
    </row>
    <row r="21" spans="1:60" s="17" customFormat="1" x14ac:dyDescent="0.25">
      <c r="A21" s="9">
        <v>64</v>
      </c>
      <c r="B21" s="10">
        <v>76</v>
      </c>
      <c r="C21" s="10" t="s">
        <v>59</v>
      </c>
      <c r="D21" s="10">
        <v>1</v>
      </c>
      <c r="E21" s="10" t="s">
        <v>60</v>
      </c>
      <c r="F21" s="10">
        <v>2</v>
      </c>
      <c r="G21" s="10" t="s">
        <v>92</v>
      </c>
      <c r="H21" s="10">
        <v>2</v>
      </c>
      <c r="I21" s="10">
        <v>1.72</v>
      </c>
      <c r="J21" s="10">
        <v>63</v>
      </c>
      <c r="K21" s="11">
        <v>21.295294753921041</v>
      </c>
      <c r="L21" s="10" t="s">
        <v>62</v>
      </c>
      <c r="M21" s="10">
        <v>1</v>
      </c>
      <c r="N21" s="10" t="s">
        <v>71</v>
      </c>
      <c r="O21" s="10">
        <v>1</v>
      </c>
      <c r="P21" s="10">
        <v>4</v>
      </c>
      <c r="Q21" s="10" t="s">
        <v>76</v>
      </c>
      <c r="R21" s="10">
        <v>1</v>
      </c>
      <c r="S21" s="10">
        <v>25</v>
      </c>
      <c r="T21" s="10"/>
      <c r="U21" s="10" t="s">
        <v>77</v>
      </c>
      <c r="V21" s="10">
        <v>1</v>
      </c>
      <c r="W21" s="10" t="s">
        <v>63</v>
      </c>
      <c r="X21" s="10">
        <v>2</v>
      </c>
      <c r="Y21" s="14" t="s">
        <v>350</v>
      </c>
      <c r="Z21" s="14" t="s">
        <v>308</v>
      </c>
      <c r="AA21" s="14" t="s">
        <v>351</v>
      </c>
      <c r="AB21" s="15">
        <v>74</v>
      </c>
      <c r="AC21" s="15">
        <v>129</v>
      </c>
      <c r="AD21" s="10">
        <v>79</v>
      </c>
      <c r="AE21" s="10">
        <v>96</v>
      </c>
      <c r="AF21" s="10">
        <v>38</v>
      </c>
      <c r="AG21" s="10" t="s">
        <v>80</v>
      </c>
      <c r="AH21" s="19">
        <v>4</v>
      </c>
      <c r="AI21" s="20">
        <v>11.2</v>
      </c>
      <c r="AJ21" s="9">
        <v>6330</v>
      </c>
      <c r="AK21" s="9">
        <v>197000</v>
      </c>
      <c r="AL21" s="10">
        <v>130</v>
      </c>
      <c r="AM21" s="10">
        <v>68</v>
      </c>
      <c r="AN21" s="10">
        <v>2</v>
      </c>
      <c r="AO21" s="10">
        <v>7.45</v>
      </c>
      <c r="AP21" s="10">
        <v>50.7</v>
      </c>
      <c r="AQ21" s="10">
        <v>31.2</v>
      </c>
      <c r="AR21" s="20">
        <v>21.5</v>
      </c>
      <c r="AS21" s="10">
        <v>-2.5</v>
      </c>
      <c r="AT21" s="10">
        <v>130</v>
      </c>
      <c r="AU21" s="10">
        <v>604</v>
      </c>
      <c r="AV21" s="10">
        <v>570</v>
      </c>
      <c r="AW21" s="10">
        <v>2160</v>
      </c>
      <c r="AX21" s="20">
        <v>21.01</v>
      </c>
      <c r="AY21" s="20">
        <v>11.3</v>
      </c>
      <c r="AZ21" s="10">
        <v>139</v>
      </c>
      <c r="BA21" s="20">
        <v>4.5</v>
      </c>
      <c r="BB21" s="10">
        <v>111</v>
      </c>
      <c r="BC21" s="10">
        <v>0.1</v>
      </c>
      <c r="BD21" s="9">
        <v>5570</v>
      </c>
      <c r="BE21" s="10">
        <v>63</v>
      </c>
      <c r="BF21" s="10">
        <v>0.9</v>
      </c>
      <c r="BG21" s="9">
        <v>4480000</v>
      </c>
      <c r="BH21" s="20">
        <v>6.01</v>
      </c>
    </row>
    <row r="22" spans="1:60" s="17" customFormat="1" x14ac:dyDescent="0.25">
      <c r="A22" s="9">
        <v>66</v>
      </c>
      <c r="B22" s="10">
        <v>50</v>
      </c>
      <c r="C22" s="10" t="s">
        <v>59</v>
      </c>
      <c r="D22" s="10">
        <v>1</v>
      </c>
      <c r="E22" s="10" t="s">
        <v>60</v>
      </c>
      <c r="F22" s="10">
        <v>2</v>
      </c>
      <c r="G22" s="10" t="s">
        <v>131</v>
      </c>
      <c r="H22" s="10">
        <v>5</v>
      </c>
      <c r="I22" s="10">
        <v>1.72</v>
      </c>
      <c r="J22" s="10">
        <v>92</v>
      </c>
      <c r="K22" s="11">
        <v>31.09789075175771</v>
      </c>
      <c r="L22" s="10" t="s">
        <v>62</v>
      </c>
      <c r="M22" s="10">
        <v>1</v>
      </c>
      <c r="N22" s="10" t="s">
        <v>63</v>
      </c>
      <c r="O22" s="10">
        <v>2</v>
      </c>
      <c r="Q22" s="10" t="s">
        <v>64</v>
      </c>
      <c r="R22" s="10">
        <v>2</v>
      </c>
      <c r="S22" s="10">
        <v>8</v>
      </c>
      <c r="T22" s="10"/>
      <c r="U22" s="10" t="s">
        <v>77</v>
      </c>
      <c r="V22" s="10">
        <v>1</v>
      </c>
      <c r="W22" s="10" t="s">
        <v>63</v>
      </c>
      <c r="X22" s="10">
        <v>2</v>
      </c>
      <c r="Y22" s="14" t="s">
        <v>197</v>
      </c>
      <c r="Z22" s="14" t="s">
        <v>352</v>
      </c>
      <c r="AA22" s="14" t="s">
        <v>353</v>
      </c>
      <c r="AB22" s="15">
        <v>98</v>
      </c>
      <c r="AC22" s="21">
        <v>162</v>
      </c>
      <c r="AD22" s="9">
        <v>103</v>
      </c>
      <c r="AE22" s="10">
        <v>95</v>
      </c>
      <c r="AF22" s="10">
        <v>23</v>
      </c>
      <c r="AG22" s="10" t="s">
        <v>119</v>
      </c>
      <c r="AH22" s="19">
        <v>1</v>
      </c>
      <c r="AI22" s="20">
        <v>16.100000000000001</v>
      </c>
      <c r="AJ22" s="10">
        <v>3380</v>
      </c>
      <c r="AK22" s="10">
        <v>156000</v>
      </c>
      <c r="AM22" s="10">
        <v>41</v>
      </c>
      <c r="AN22" s="20">
        <v>1.4</v>
      </c>
      <c r="AO22" s="10">
        <v>7.44</v>
      </c>
      <c r="AP22" s="10">
        <v>73.3</v>
      </c>
      <c r="AQ22" s="10">
        <v>31.9</v>
      </c>
      <c r="AR22" s="20">
        <v>21.5</v>
      </c>
      <c r="AS22" s="10">
        <v>-2.7</v>
      </c>
      <c r="AT22" s="10">
        <v>402</v>
      </c>
      <c r="AU22" s="10">
        <v>412</v>
      </c>
      <c r="AV22" s="10">
        <v>913</v>
      </c>
      <c r="AW22" s="10">
        <v>383</v>
      </c>
      <c r="AX22" s="10">
        <v>6.78</v>
      </c>
      <c r="AY22" s="10">
        <v>12</v>
      </c>
      <c r="AZ22" s="10">
        <v>128</v>
      </c>
      <c r="BA22" s="10">
        <v>4.7</v>
      </c>
      <c r="BB22" s="10">
        <v>99</v>
      </c>
      <c r="BC22" s="10">
        <v>0</v>
      </c>
      <c r="BD22" s="10">
        <v>2129</v>
      </c>
      <c r="BE22" s="10">
        <v>34</v>
      </c>
      <c r="BF22" s="10">
        <v>0.9</v>
      </c>
      <c r="BG22" s="10">
        <v>5590000</v>
      </c>
      <c r="BH22" s="10">
        <v>0.4</v>
      </c>
    </row>
    <row r="23" spans="1:60" s="17" customFormat="1" x14ac:dyDescent="0.25">
      <c r="A23" s="9">
        <v>67</v>
      </c>
      <c r="B23" s="10">
        <v>64</v>
      </c>
      <c r="C23" s="10" t="s">
        <v>86</v>
      </c>
      <c r="D23" s="10">
        <v>2</v>
      </c>
      <c r="E23" s="10" t="s">
        <v>60</v>
      </c>
      <c r="F23" s="10">
        <v>2</v>
      </c>
      <c r="G23" s="10" t="s">
        <v>61</v>
      </c>
      <c r="H23" s="10">
        <v>4</v>
      </c>
      <c r="I23" s="10">
        <v>1.54</v>
      </c>
      <c r="J23" s="10">
        <v>73</v>
      </c>
      <c r="K23" s="11">
        <v>30.780907404284029</v>
      </c>
      <c r="L23" s="10" t="s">
        <v>62</v>
      </c>
      <c r="M23" s="10">
        <v>1</v>
      </c>
      <c r="N23" s="10" t="s">
        <v>63</v>
      </c>
      <c r="O23" s="10">
        <v>2</v>
      </c>
      <c r="P23" s="10">
        <v>4</v>
      </c>
      <c r="Q23" s="10" t="s">
        <v>76</v>
      </c>
      <c r="R23" s="10">
        <v>2</v>
      </c>
      <c r="S23" s="10">
        <v>5</v>
      </c>
      <c r="T23" s="10"/>
      <c r="U23" s="10" t="s">
        <v>77</v>
      </c>
      <c r="V23" s="10">
        <v>1</v>
      </c>
      <c r="W23" s="10" t="s">
        <v>63</v>
      </c>
      <c r="X23" s="10">
        <v>2</v>
      </c>
      <c r="Y23" s="14" t="s">
        <v>337</v>
      </c>
      <c r="Z23" s="14" t="s">
        <v>124</v>
      </c>
      <c r="AA23" s="14" t="s">
        <v>95</v>
      </c>
      <c r="AB23" s="15">
        <v>105</v>
      </c>
      <c r="AC23" s="15">
        <v>147</v>
      </c>
      <c r="AD23" s="10">
        <v>89</v>
      </c>
      <c r="AE23" s="10">
        <v>90</v>
      </c>
      <c r="AF23" s="10">
        <v>19</v>
      </c>
      <c r="AG23" s="10" t="s">
        <v>85</v>
      </c>
      <c r="AH23" s="19">
        <v>3</v>
      </c>
      <c r="AL23" s="10">
        <v>335</v>
      </c>
      <c r="AO23" s="10">
        <v>7.47</v>
      </c>
      <c r="AP23" s="10">
        <v>56.2</v>
      </c>
      <c r="AQ23" s="10">
        <v>31.9</v>
      </c>
      <c r="AR23" s="20">
        <v>23.2</v>
      </c>
      <c r="AS23" s="10">
        <v>-0.5</v>
      </c>
      <c r="AT23" s="10">
        <v>335</v>
      </c>
      <c r="AZ23" s="10">
        <v>128</v>
      </c>
      <c r="BA23" s="20">
        <v>4.4000000000000004</v>
      </c>
      <c r="BB23" s="10">
        <v>95</v>
      </c>
      <c r="BF23" s="20">
        <v>1.2</v>
      </c>
    </row>
    <row r="24" spans="1:60" s="17" customFormat="1" x14ac:dyDescent="0.25">
      <c r="A24" s="9">
        <v>68</v>
      </c>
      <c r="B24" s="10">
        <v>64</v>
      </c>
      <c r="C24" s="10" t="s">
        <v>86</v>
      </c>
      <c r="D24" s="10">
        <v>2</v>
      </c>
      <c r="E24" s="10" t="s">
        <v>60</v>
      </c>
      <c r="F24" s="10">
        <v>2</v>
      </c>
      <c r="G24" s="10" t="s">
        <v>92</v>
      </c>
      <c r="H24" s="10">
        <v>2</v>
      </c>
      <c r="I24" s="10">
        <v>1.8</v>
      </c>
      <c r="J24" s="10">
        <v>100</v>
      </c>
      <c r="K24" s="11">
        <v>30.864197530864196</v>
      </c>
      <c r="L24" s="10" t="s">
        <v>62</v>
      </c>
      <c r="M24" s="10">
        <v>1</v>
      </c>
      <c r="N24" s="10" t="s">
        <v>71</v>
      </c>
      <c r="O24" s="10">
        <v>1</v>
      </c>
      <c r="Q24" s="10" t="s">
        <v>64</v>
      </c>
      <c r="R24" s="10">
        <v>2</v>
      </c>
      <c r="S24" s="10">
        <v>21</v>
      </c>
      <c r="T24" s="10"/>
      <c r="U24" s="10" t="s">
        <v>77</v>
      </c>
      <c r="V24" s="10">
        <v>1</v>
      </c>
      <c r="W24" s="10" t="s">
        <v>63</v>
      </c>
      <c r="X24" s="10">
        <v>2</v>
      </c>
      <c r="Y24" s="18"/>
      <c r="Z24" s="18"/>
      <c r="AA24" s="14" t="s">
        <v>354</v>
      </c>
      <c r="AB24" s="15">
        <v>114</v>
      </c>
      <c r="AC24" s="15">
        <v>170</v>
      </c>
      <c r="AD24" s="10">
        <v>90</v>
      </c>
      <c r="AE24" s="10">
        <v>90</v>
      </c>
      <c r="AF24" s="10">
        <v>16</v>
      </c>
      <c r="AG24" s="10" t="s">
        <v>69</v>
      </c>
      <c r="AH24" s="19">
        <v>0</v>
      </c>
      <c r="AI24" s="10">
        <v>15</v>
      </c>
      <c r="AJ24" s="10">
        <v>13760</v>
      </c>
      <c r="AK24" s="10">
        <v>243000</v>
      </c>
      <c r="AM24" s="10">
        <v>36</v>
      </c>
      <c r="AN24" s="10">
        <v>0.9</v>
      </c>
      <c r="AO24" s="20">
        <v>7.5</v>
      </c>
      <c r="AP24" s="10">
        <v>60.2</v>
      </c>
      <c r="AQ24" s="20">
        <v>25.5</v>
      </c>
      <c r="AR24" s="20">
        <v>19.899999999999999</v>
      </c>
      <c r="AS24" s="10">
        <v>-3.3</v>
      </c>
      <c r="AT24" s="10">
        <v>129</v>
      </c>
      <c r="AU24" s="10">
        <v>406</v>
      </c>
      <c r="AV24" s="10">
        <v>11834</v>
      </c>
      <c r="AW24" s="10">
        <v>847</v>
      </c>
      <c r="AX24" s="10">
        <v>23.36</v>
      </c>
      <c r="AY24" s="20">
        <v>13.1</v>
      </c>
      <c r="AZ24" s="10">
        <v>137</v>
      </c>
      <c r="BA24" s="10">
        <v>3.7</v>
      </c>
      <c r="BB24" s="10">
        <v>106</v>
      </c>
      <c r="BC24" s="10">
        <v>0</v>
      </c>
      <c r="BD24" s="10">
        <v>11971</v>
      </c>
      <c r="BE24" s="10">
        <v>138</v>
      </c>
      <c r="BF24" s="20">
        <v>1.1000000000000001</v>
      </c>
      <c r="BG24" s="10">
        <v>5190000</v>
      </c>
      <c r="BH24" s="10">
        <v>0.66</v>
      </c>
    </row>
    <row r="25" spans="1:60" s="17" customFormat="1" x14ac:dyDescent="0.25">
      <c r="A25" s="9">
        <v>71</v>
      </c>
      <c r="B25" s="10">
        <v>80</v>
      </c>
      <c r="C25" s="10" t="s">
        <v>59</v>
      </c>
      <c r="D25" s="10">
        <v>1</v>
      </c>
      <c r="E25" s="10" t="s">
        <v>60</v>
      </c>
      <c r="F25" s="10">
        <v>2</v>
      </c>
      <c r="G25" s="10" t="s">
        <v>75</v>
      </c>
      <c r="H25" s="10">
        <v>3</v>
      </c>
      <c r="I25" s="10">
        <v>1.7</v>
      </c>
      <c r="J25" s="10">
        <v>68</v>
      </c>
      <c r="K25" s="11">
        <v>23.529411764705884</v>
      </c>
      <c r="L25" s="10" t="s">
        <v>62</v>
      </c>
      <c r="M25" s="10">
        <v>1</v>
      </c>
      <c r="N25" s="10" t="s">
        <v>63</v>
      </c>
      <c r="O25" s="10">
        <v>2</v>
      </c>
      <c r="Q25" s="10" t="s">
        <v>64</v>
      </c>
      <c r="R25" s="10">
        <v>1</v>
      </c>
      <c r="S25" s="10">
        <v>2</v>
      </c>
      <c r="T25" s="10" t="s">
        <v>65</v>
      </c>
      <c r="U25" s="10"/>
      <c r="V25" s="10">
        <v>2</v>
      </c>
      <c r="W25" s="10" t="s">
        <v>63</v>
      </c>
      <c r="X25" s="10">
        <v>2</v>
      </c>
      <c r="Y25" s="14" t="s">
        <v>185</v>
      </c>
      <c r="Z25" s="14" t="s">
        <v>192</v>
      </c>
      <c r="AA25" s="14" t="s">
        <v>95</v>
      </c>
      <c r="AB25" s="15">
        <v>86</v>
      </c>
      <c r="AC25" s="15">
        <v>114</v>
      </c>
      <c r="AD25" s="10">
        <v>87</v>
      </c>
      <c r="AE25" s="10">
        <v>97</v>
      </c>
      <c r="AF25" s="10">
        <v>20</v>
      </c>
      <c r="AG25" s="10" t="s">
        <v>119</v>
      </c>
      <c r="AH25" s="19">
        <v>1</v>
      </c>
      <c r="AI25" s="20">
        <v>6.7</v>
      </c>
      <c r="AJ25" s="9">
        <v>13240</v>
      </c>
      <c r="AK25" s="9">
        <v>277000</v>
      </c>
      <c r="AL25" s="10">
        <v>107</v>
      </c>
      <c r="AM25" s="10">
        <v>178</v>
      </c>
      <c r="AN25" s="20">
        <v>2.2000000000000002</v>
      </c>
      <c r="AO25" s="10">
        <v>7.51</v>
      </c>
      <c r="AP25" s="10">
        <v>126</v>
      </c>
      <c r="AQ25" s="10">
        <v>22</v>
      </c>
      <c r="AR25" s="20">
        <v>17.5</v>
      </c>
      <c r="AS25" s="10">
        <v>-5.5</v>
      </c>
      <c r="AT25" s="10">
        <v>107</v>
      </c>
      <c r="AU25" s="10">
        <v>198</v>
      </c>
      <c r="AV25" s="10">
        <v>662</v>
      </c>
      <c r="AW25" s="10">
        <v>20</v>
      </c>
      <c r="AX25" s="10">
        <v>14.97</v>
      </c>
      <c r="AZ25" s="10">
        <v>100</v>
      </c>
      <c r="BA25" s="20">
        <v>5.6</v>
      </c>
      <c r="BB25" s="10">
        <v>75</v>
      </c>
      <c r="BD25" s="9">
        <v>11916</v>
      </c>
      <c r="BE25" s="10">
        <v>132</v>
      </c>
      <c r="BF25" s="10">
        <v>0.7</v>
      </c>
      <c r="BG25" s="9">
        <v>2660000</v>
      </c>
    </row>
    <row r="26" spans="1:60" s="17" customFormat="1" x14ac:dyDescent="0.25">
      <c r="A26" s="9">
        <v>74</v>
      </c>
      <c r="B26" s="10">
        <v>69</v>
      </c>
      <c r="C26" s="10" t="s">
        <v>59</v>
      </c>
      <c r="D26" s="10">
        <v>1</v>
      </c>
      <c r="E26" s="10" t="s">
        <v>74</v>
      </c>
      <c r="F26" s="10">
        <v>3</v>
      </c>
      <c r="G26" s="10" t="s">
        <v>92</v>
      </c>
      <c r="H26" s="10">
        <v>2</v>
      </c>
      <c r="I26" s="10">
        <v>1.65</v>
      </c>
      <c r="J26" s="10">
        <v>63</v>
      </c>
      <c r="K26" s="11">
        <v>23.140495867768596</v>
      </c>
      <c r="L26" s="10" t="s">
        <v>62</v>
      </c>
      <c r="M26" s="10">
        <v>1</v>
      </c>
      <c r="N26" s="10" t="s">
        <v>71</v>
      </c>
      <c r="O26" s="10">
        <v>1</v>
      </c>
      <c r="P26" s="10">
        <v>2</v>
      </c>
      <c r="Q26" s="10" t="s">
        <v>76</v>
      </c>
      <c r="R26" s="10">
        <v>2</v>
      </c>
      <c r="S26" s="10">
        <v>43</v>
      </c>
      <c r="T26" s="10" t="s">
        <v>77</v>
      </c>
      <c r="U26" s="10"/>
      <c r="V26" s="10">
        <v>1</v>
      </c>
      <c r="W26" s="10" t="s">
        <v>71</v>
      </c>
      <c r="X26" s="10">
        <v>1</v>
      </c>
      <c r="Y26" s="14" t="s">
        <v>159</v>
      </c>
      <c r="Z26" s="14" t="s">
        <v>124</v>
      </c>
      <c r="AA26" s="14" t="s">
        <v>359</v>
      </c>
      <c r="AB26" s="15">
        <v>69</v>
      </c>
      <c r="AC26" s="15">
        <v>140</v>
      </c>
      <c r="AD26" s="10">
        <v>80</v>
      </c>
      <c r="AE26" s="10">
        <v>83</v>
      </c>
      <c r="AF26" s="10">
        <v>21</v>
      </c>
      <c r="AG26" s="10" t="s">
        <v>85</v>
      </c>
      <c r="AH26" s="19">
        <v>3</v>
      </c>
      <c r="AI26" s="20">
        <v>13.3</v>
      </c>
      <c r="AJ26" s="10">
        <v>10280</v>
      </c>
      <c r="AK26" s="10">
        <v>152000</v>
      </c>
      <c r="AM26" s="10">
        <v>48</v>
      </c>
      <c r="AN26" s="10">
        <v>1</v>
      </c>
      <c r="AO26" s="10">
        <v>7.46</v>
      </c>
      <c r="AP26" s="10">
        <v>71.400000000000006</v>
      </c>
      <c r="AQ26" s="20">
        <v>26.2</v>
      </c>
      <c r="AR26" s="20">
        <v>18.8</v>
      </c>
      <c r="AS26" s="10">
        <v>-5</v>
      </c>
      <c r="AT26" s="10">
        <v>143</v>
      </c>
      <c r="AU26" s="10">
        <v>294</v>
      </c>
      <c r="AV26" s="10">
        <v>925</v>
      </c>
      <c r="AW26" s="10">
        <v>264</v>
      </c>
      <c r="AX26" s="10">
        <v>16.41</v>
      </c>
      <c r="AY26" s="20">
        <v>12.9</v>
      </c>
      <c r="AZ26" s="10">
        <v>135</v>
      </c>
      <c r="BA26" s="10">
        <v>3.9</v>
      </c>
      <c r="BB26" s="10">
        <v>110</v>
      </c>
      <c r="BC26" s="10">
        <v>0</v>
      </c>
      <c r="BD26" s="10">
        <v>9046</v>
      </c>
      <c r="BE26" s="10">
        <v>103</v>
      </c>
      <c r="BF26" s="10">
        <v>0.9</v>
      </c>
      <c r="BG26" s="10">
        <v>4240000</v>
      </c>
      <c r="BH26" s="10">
        <v>6.86</v>
      </c>
    </row>
    <row r="27" spans="1:60" s="17" customFormat="1" x14ac:dyDescent="0.25">
      <c r="A27" s="9">
        <v>77</v>
      </c>
      <c r="B27" s="10">
        <v>53</v>
      </c>
      <c r="C27" s="10" t="s">
        <v>59</v>
      </c>
      <c r="D27" s="10">
        <v>1</v>
      </c>
      <c r="E27" s="10" t="s">
        <v>81</v>
      </c>
      <c r="F27" s="10">
        <v>1</v>
      </c>
      <c r="G27" s="10" t="s">
        <v>92</v>
      </c>
      <c r="H27" s="10">
        <v>2</v>
      </c>
      <c r="I27" s="10">
        <v>1.65</v>
      </c>
      <c r="J27" s="10">
        <v>82</v>
      </c>
      <c r="K27" s="11">
        <v>30.119375573921033</v>
      </c>
      <c r="L27" s="10" t="s">
        <v>62</v>
      </c>
      <c r="M27" s="10">
        <v>1</v>
      </c>
      <c r="N27" s="10" t="s">
        <v>63</v>
      </c>
      <c r="O27" s="10">
        <v>2</v>
      </c>
      <c r="Q27" s="10" t="s">
        <v>64</v>
      </c>
      <c r="R27" s="10">
        <v>2</v>
      </c>
      <c r="S27" s="10">
        <v>6</v>
      </c>
      <c r="T27" s="10" t="s">
        <v>65</v>
      </c>
      <c r="U27" s="10"/>
      <c r="V27" s="10">
        <v>2</v>
      </c>
      <c r="W27" s="10" t="s">
        <v>63</v>
      </c>
      <c r="X27" s="10">
        <v>2</v>
      </c>
      <c r="Y27" s="14" t="s">
        <v>360</v>
      </c>
      <c r="Z27" s="14" t="s">
        <v>361</v>
      </c>
      <c r="AA27" s="14" t="s">
        <v>95</v>
      </c>
      <c r="AB27" s="15">
        <v>108</v>
      </c>
      <c r="AC27" s="15">
        <v>120</v>
      </c>
      <c r="AD27" s="10">
        <v>80</v>
      </c>
      <c r="AE27" s="10">
        <v>97</v>
      </c>
      <c r="AF27" s="10">
        <v>18</v>
      </c>
      <c r="AG27" s="10" t="s">
        <v>119</v>
      </c>
      <c r="AH27" s="19">
        <v>1</v>
      </c>
      <c r="AI27" s="20">
        <v>14.5</v>
      </c>
      <c r="AJ27" s="9">
        <v>7870</v>
      </c>
      <c r="AK27" s="9">
        <v>411000</v>
      </c>
      <c r="AL27" s="10">
        <v>250</v>
      </c>
      <c r="AM27" s="10">
        <v>23</v>
      </c>
      <c r="AN27" s="10">
        <v>0.8</v>
      </c>
      <c r="AO27" s="10">
        <v>7.44</v>
      </c>
      <c r="AP27" s="10">
        <v>56.6</v>
      </c>
      <c r="AQ27" s="20">
        <v>24.4</v>
      </c>
      <c r="AR27" s="20">
        <v>16.600000000000001</v>
      </c>
      <c r="AS27" s="10">
        <v>-7.6</v>
      </c>
      <c r="AT27" s="10">
        <v>250</v>
      </c>
      <c r="AU27" s="10">
        <v>314</v>
      </c>
      <c r="AV27" s="9">
        <v>1574</v>
      </c>
      <c r="AW27" s="10">
        <v>33</v>
      </c>
      <c r="AX27" s="10">
        <v>21.57</v>
      </c>
      <c r="AY27" s="20">
        <v>11.5</v>
      </c>
      <c r="AZ27" s="10">
        <v>131</v>
      </c>
      <c r="BA27" s="20">
        <v>4.8</v>
      </c>
      <c r="BB27" s="10">
        <v>113</v>
      </c>
      <c r="BC27" s="10">
        <v>0</v>
      </c>
      <c r="BD27" s="9">
        <v>5745</v>
      </c>
      <c r="BE27" s="10">
        <v>79</v>
      </c>
      <c r="BF27" s="20">
        <v>1.4</v>
      </c>
      <c r="BG27" s="9">
        <v>5150000</v>
      </c>
      <c r="BH27" s="10">
        <v>0.57999999999999996</v>
      </c>
    </row>
    <row r="28" spans="1:60" s="17" customFormat="1" x14ac:dyDescent="0.25">
      <c r="A28" s="9">
        <v>45</v>
      </c>
      <c r="B28" s="10">
        <v>81</v>
      </c>
      <c r="C28" s="10" t="s">
        <v>59</v>
      </c>
      <c r="D28" s="10">
        <v>1</v>
      </c>
      <c r="E28" s="10" t="s">
        <v>81</v>
      </c>
      <c r="F28" s="10">
        <v>1</v>
      </c>
      <c r="G28" s="10" t="s">
        <v>92</v>
      </c>
      <c r="H28" s="10">
        <v>2</v>
      </c>
      <c r="I28" s="10">
        <v>1.82</v>
      </c>
      <c r="J28" s="10">
        <v>97</v>
      </c>
      <c r="K28" s="11">
        <f t="shared" ref="K28:K29" si="0">J28/(I28*I28)</f>
        <v>29.283902910276534</v>
      </c>
      <c r="L28" s="10" t="s">
        <v>62</v>
      </c>
      <c r="M28" s="10">
        <v>1</v>
      </c>
      <c r="N28" s="10" t="s">
        <v>63</v>
      </c>
      <c r="O28" s="10">
        <v>2</v>
      </c>
      <c r="P28" s="10">
        <v>2</v>
      </c>
      <c r="Q28" s="10" t="s">
        <v>76</v>
      </c>
      <c r="R28" s="10">
        <v>2</v>
      </c>
      <c r="S28" s="10">
        <v>40</v>
      </c>
      <c r="T28" s="10" t="s">
        <v>77</v>
      </c>
      <c r="U28" s="10"/>
      <c r="V28" s="10">
        <v>1</v>
      </c>
      <c r="W28" s="10" t="s">
        <v>63</v>
      </c>
      <c r="X28" s="10">
        <v>2</v>
      </c>
      <c r="Y28" s="14" t="s">
        <v>338</v>
      </c>
      <c r="Z28" s="14" t="s">
        <v>339</v>
      </c>
      <c r="AA28" s="14" t="s">
        <v>340</v>
      </c>
      <c r="AB28" s="15">
        <v>148</v>
      </c>
      <c r="AC28" s="15">
        <v>114</v>
      </c>
      <c r="AD28" s="10">
        <v>84</v>
      </c>
      <c r="AE28" s="10">
        <v>91</v>
      </c>
      <c r="AF28" s="10">
        <v>20</v>
      </c>
      <c r="AG28" s="10" t="s">
        <v>80</v>
      </c>
      <c r="AH28" s="19">
        <v>4</v>
      </c>
      <c r="AI28" s="27">
        <v>2.87</v>
      </c>
      <c r="AJ28" s="10">
        <v>11300</v>
      </c>
      <c r="AK28" s="9">
        <v>390000</v>
      </c>
      <c r="AL28" s="10">
        <v>188</v>
      </c>
      <c r="AM28" s="10">
        <v>100</v>
      </c>
      <c r="AN28" s="10">
        <v>2</v>
      </c>
      <c r="AO28" s="10">
        <v>7.45</v>
      </c>
      <c r="AP28" s="10">
        <v>62.2</v>
      </c>
      <c r="AQ28" s="20">
        <v>25.7</v>
      </c>
      <c r="AR28" s="10">
        <v>18</v>
      </c>
      <c r="AS28" s="10">
        <v>-5.9</v>
      </c>
      <c r="AT28" s="10">
        <v>188</v>
      </c>
      <c r="AU28" s="10">
        <v>332</v>
      </c>
      <c r="AV28" s="10">
        <v>121</v>
      </c>
      <c r="AW28" s="10">
        <v>86</v>
      </c>
      <c r="AX28" s="10">
        <v>33.630000000000003</v>
      </c>
      <c r="AY28" s="20">
        <v>16.899999999999999</v>
      </c>
      <c r="AZ28" s="10">
        <v>142</v>
      </c>
      <c r="BA28" s="20">
        <v>3.7</v>
      </c>
      <c r="BB28" s="10">
        <v>118</v>
      </c>
      <c r="BC28" s="10">
        <v>0</v>
      </c>
      <c r="BD28" s="10">
        <v>769</v>
      </c>
      <c r="BE28" s="10">
        <v>76</v>
      </c>
      <c r="BF28" s="20">
        <v>1.3</v>
      </c>
      <c r="BG28" s="26" t="s">
        <v>341</v>
      </c>
      <c r="BH28" s="20">
        <v>2.04</v>
      </c>
    </row>
    <row r="29" spans="1:60" s="17" customFormat="1" x14ac:dyDescent="0.25">
      <c r="A29" s="9">
        <v>52</v>
      </c>
      <c r="B29" s="10">
        <v>60</v>
      </c>
      <c r="C29" s="10" t="s">
        <v>59</v>
      </c>
      <c r="D29" s="10">
        <v>1</v>
      </c>
      <c r="E29" s="10" t="s">
        <v>81</v>
      </c>
      <c r="F29" s="10">
        <v>1</v>
      </c>
      <c r="G29" s="10" t="s">
        <v>131</v>
      </c>
      <c r="H29" s="10">
        <v>5</v>
      </c>
      <c r="I29" s="10">
        <v>1.67</v>
      </c>
      <c r="J29" s="10">
        <v>79</v>
      </c>
      <c r="K29" s="11">
        <f t="shared" si="0"/>
        <v>28.326580372189753</v>
      </c>
      <c r="L29" s="10" t="s">
        <v>62</v>
      </c>
      <c r="M29" s="10">
        <v>1</v>
      </c>
      <c r="N29" s="10" t="s">
        <v>71</v>
      </c>
      <c r="O29" s="10">
        <v>1</v>
      </c>
      <c r="Q29" s="10" t="s">
        <v>64</v>
      </c>
      <c r="R29" s="10">
        <v>2</v>
      </c>
      <c r="S29" s="10">
        <v>6</v>
      </c>
      <c r="T29" s="10" t="s">
        <v>77</v>
      </c>
      <c r="U29" s="10"/>
      <c r="V29" s="10">
        <v>1</v>
      </c>
      <c r="W29" s="10" t="s">
        <v>63</v>
      </c>
      <c r="X29" s="10">
        <v>2</v>
      </c>
      <c r="Y29" s="18"/>
      <c r="Z29" s="18"/>
      <c r="AA29" s="14" t="s">
        <v>347</v>
      </c>
      <c r="AB29" s="15">
        <v>118</v>
      </c>
      <c r="AC29" s="15">
        <v>159</v>
      </c>
      <c r="AD29" s="10">
        <v>99</v>
      </c>
      <c r="AE29" s="10">
        <v>84</v>
      </c>
      <c r="AF29" s="10">
        <v>32</v>
      </c>
      <c r="AG29" s="10" t="s">
        <v>85</v>
      </c>
      <c r="AH29" s="19">
        <v>3</v>
      </c>
      <c r="AI29" s="10">
        <v>17</v>
      </c>
      <c r="AJ29" s="10">
        <v>6380</v>
      </c>
      <c r="AK29" s="10">
        <v>169000</v>
      </c>
      <c r="AM29" s="10">
        <v>34</v>
      </c>
      <c r="AN29" s="10">
        <v>0.9</v>
      </c>
      <c r="AO29" s="10">
        <v>7.48</v>
      </c>
      <c r="AP29" s="10">
        <v>50.4</v>
      </c>
      <c r="AQ29" s="10">
        <v>33.4</v>
      </c>
      <c r="AR29" s="20">
        <v>24.8</v>
      </c>
      <c r="AS29" s="20">
        <v>1.3</v>
      </c>
      <c r="AT29" s="10">
        <v>154</v>
      </c>
      <c r="AU29" s="10">
        <v>585</v>
      </c>
      <c r="AV29" s="10">
        <v>638</v>
      </c>
      <c r="AW29" s="10">
        <v>114</v>
      </c>
      <c r="AX29" s="10">
        <v>15.57</v>
      </c>
      <c r="AY29" s="10">
        <v>12</v>
      </c>
      <c r="AZ29" s="10">
        <v>136</v>
      </c>
      <c r="BA29" s="10">
        <v>3.7</v>
      </c>
      <c r="BB29" s="10">
        <v>102</v>
      </c>
      <c r="BC29" s="10">
        <v>0</v>
      </c>
      <c r="BD29" s="10">
        <v>5423</v>
      </c>
      <c r="BE29" s="10">
        <v>64</v>
      </c>
      <c r="BF29" s="20">
        <v>1.1000000000000001</v>
      </c>
      <c r="BG29" s="10">
        <v>5460000</v>
      </c>
      <c r="BH29" s="20">
        <v>1.1200000000000001</v>
      </c>
    </row>
    <row r="30" spans="1:60" s="17" customFormat="1" x14ac:dyDescent="0.25">
      <c r="A30" s="9">
        <v>79</v>
      </c>
      <c r="B30" s="10">
        <v>84</v>
      </c>
      <c r="C30" s="10" t="s">
        <v>59</v>
      </c>
      <c r="D30" s="10">
        <v>1</v>
      </c>
      <c r="E30" s="10" t="s">
        <v>81</v>
      </c>
      <c r="F30" s="10">
        <v>1</v>
      </c>
      <c r="G30" s="10" t="s">
        <v>92</v>
      </c>
      <c r="H30" s="10">
        <v>2</v>
      </c>
      <c r="K30" s="11" t="s">
        <v>64</v>
      </c>
      <c r="L30" s="10" t="s">
        <v>62</v>
      </c>
      <c r="M30" s="10">
        <v>1</v>
      </c>
      <c r="N30" s="10" t="s">
        <v>63</v>
      </c>
      <c r="O30" s="10">
        <v>2</v>
      </c>
      <c r="Q30" s="10" t="s">
        <v>64</v>
      </c>
      <c r="R30" s="10">
        <v>2</v>
      </c>
      <c r="S30" s="10">
        <v>21</v>
      </c>
      <c r="T30" s="10" t="s">
        <v>77</v>
      </c>
      <c r="U30" s="10"/>
      <c r="V30" s="10">
        <v>1</v>
      </c>
      <c r="W30" s="10" t="s">
        <v>63</v>
      </c>
      <c r="X30" s="10">
        <v>2</v>
      </c>
      <c r="Y30" s="14" t="s">
        <v>362</v>
      </c>
      <c r="Z30" s="14" t="s">
        <v>363</v>
      </c>
      <c r="AA30" s="14" t="s">
        <v>95</v>
      </c>
      <c r="AB30" s="15">
        <v>93</v>
      </c>
      <c r="AC30" s="15">
        <v>105</v>
      </c>
      <c r="AD30" s="10">
        <v>69</v>
      </c>
      <c r="AE30" s="10">
        <v>91</v>
      </c>
      <c r="AF30" s="10">
        <v>28</v>
      </c>
      <c r="AG30" s="10" t="s">
        <v>80</v>
      </c>
      <c r="AH30" s="19">
        <v>0</v>
      </c>
      <c r="AI30" s="20">
        <v>15.6</v>
      </c>
      <c r="AJ30" s="9">
        <v>12260</v>
      </c>
      <c r="AK30" s="9">
        <v>255000</v>
      </c>
      <c r="AL30" s="10">
        <v>169</v>
      </c>
      <c r="AM30" s="10">
        <v>138</v>
      </c>
      <c r="AN30" s="10">
        <v>0.9</v>
      </c>
      <c r="AO30" s="10">
        <v>7.44</v>
      </c>
      <c r="AP30" s="10">
        <v>51.4</v>
      </c>
      <c r="AQ30" s="20">
        <v>31.7</v>
      </c>
      <c r="AR30" s="20">
        <v>21.3</v>
      </c>
      <c r="AS30" s="10">
        <v>-2.9</v>
      </c>
      <c r="AT30" s="10">
        <v>169</v>
      </c>
      <c r="AU30" s="10">
        <v>285</v>
      </c>
      <c r="AV30" s="10">
        <v>490</v>
      </c>
      <c r="AW30" s="10">
        <v>349</v>
      </c>
      <c r="AX30" s="10">
        <v>11.36</v>
      </c>
      <c r="AY30" s="20">
        <v>14.2</v>
      </c>
      <c r="AZ30" s="10">
        <v>161</v>
      </c>
      <c r="BA30" s="20">
        <v>4.2</v>
      </c>
      <c r="BB30" s="10">
        <v>127</v>
      </c>
      <c r="BC30" s="10">
        <v>0.1</v>
      </c>
      <c r="BD30" s="9">
        <v>11402</v>
      </c>
      <c r="BE30" s="10">
        <v>123</v>
      </c>
      <c r="BF30" s="20">
        <v>1.6</v>
      </c>
      <c r="BG30" s="9">
        <v>4830000</v>
      </c>
      <c r="BH30" s="10">
        <v>6.83</v>
      </c>
    </row>
    <row r="31" spans="1:60" s="17" customFormat="1" x14ac:dyDescent="0.25">
      <c r="A31" s="9">
        <v>86</v>
      </c>
      <c r="B31" s="10">
        <v>46</v>
      </c>
      <c r="C31" s="10" t="s">
        <v>59</v>
      </c>
      <c r="D31" s="10">
        <v>1</v>
      </c>
      <c r="E31" s="10" t="s">
        <v>81</v>
      </c>
      <c r="F31" s="10">
        <v>1</v>
      </c>
      <c r="G31" s="10" t="s">
        <v>92</v>
      </c>
      <c r="H31" s="10">
        <v>2</v>
      </c>
      <c r="I31" s="10">
        <v>1.65</v>
      </c>
      <c r="J31" s="10">
        <v>82</v>
      </c>
      <c r="K31" s="11">
        <v>30.119375573921033</v>
      </c>
      <c r="L31" s="10" t="s">
        <v>62</v>
      </c>
      <c r="M31" s="10">
        <v>1</v>
      </c>
      <c r="N31" s="10" t="s">
        <v>71</v>
      </c>
      <c r="O31" s="10">
        <v>1</v>
      </c>
      <c r="P31" s="23"/>
      <c r="Q31" s="15" t="s">
        <v>64</v>
      </c>
      <c r="R31" s="10">
        <v>2</v>
      </c>
      <c r="S31" s="10">
        <v>18</v>
      </c>
      <c r="T31" s="10" t="s">
        <v>65</v>
      </c>
      <c r="U31" s="10"/>
      <c r="V31" s="10">
        <v>2</v>
      </c>
      <c r="W31" s="10" t="s">
        <v>63</v>
      </c>
      <c r="X31" s="10">
        <v>2</v>
      </c>
      <c r="Y31" s="18"/>
      <c r="Z31" s="18"/>
      <c r="AA31" s="14" t="s">
        <v>365</v>
      </c>
      <c r="AB31" s="15">
        <v>88</v>
      </c>
      <c r="AC31" s="15">
        <v>138</v>
      </c>
      <c r="AD31" s="10">
        <v>84</v>
      </c>
      <c r="AE31" s="10">
        <v>89</v>
      </c>
      <c r="AF31" s="10">
        <v>48</v>
      </c>
      <c r="AG31" s="10" t="s">
        <v>119</v>
      </c>
      <c r="AH31" s="19">
        <v>1</v>
      </c>
      <c r="AI31" s="20">
        <v>12.9</v>
      </c>
      <c r="AJ31" s="10">
        <v>6890</v>
      </c>
      <c r="AK31" s="10">
        <v>214000</v>
      </c>
      <c r="AM31" s="10">
        <v>29</v>
      </c>
      <c r="AN31" s="10">
        <v>0.9</v>
      </c>
      <c r="AO31" s="10">
        <v>7.41</v>
      </c>
      <c r="AP31" s="10">
        <v>90.5</v>
      </c>
      <c r="AQ31" s="10">
        <v>40.700000000000003</v>
      </c>
      <c r="AR31" s="20">
        <v>25.7</v>
      </c>
      <c r="AS31" s="20">
        <v>1.1000000000000001</v>
      </c>
      <c r="AT31" s="10">
        <v>135</v>
      </c>
      <c r="AU31" s="10">
        <v>319</v>
      </c>
      <c r="AV31" s="10">
        <v>758</v>
      </c>
      <c r="AW31" s="10">
        <v>72</v>
      </c>
      <c r="AX31" s="20">
        <v>19.11</v>
      </c>
      <c r="AY31" s="20">
        <v>12.3</v>
      </c>
      <c r="AZ31" s="10">
        <v>139</v>
      </c>
      <c r="BA31" s="10">
        <v>4.2</v>
      </c>
      <c r="BB31" s="10">
        <v>102</v>
      </c>
      <c r="BC31" s="10">
        <v>0</v>
      </c>
      <c r="BD31" s="10">
        <v>5788</v>
      </c>
      <c r="BE31" s="10">
        <v>69</v>
      </c>
      <c r="BF31" s="10">
        <v>0.7</v>
      </c>
      <c r="BG31" s="10">
        <v>4310000</v>
      </c>
      <c r="BH31" s="10">
        <v>0.79</v>
      </c>
    </row>
    <row r="32" spans="1:60" s="17" customFormat="1" x14ac:dyDescent="0.25">
      <c r="A32" s="9">
        <v>85</v>
      </c>
      <c r="B32" s="10">
        <v>73</v>
      </c>
      <c r="C32" s="10" t="s">
        <v>59</v>
      </c>
      <c r="D32" s="10">
        <v>1</v>
      </c>
      <c r="E32" s="10" t="s">
        <v>81</v>
      </c>
      <c r="F32" s="10">
        <v>1</v>
      </c>
      <c r="G32" s="10" t="s">
        <v>92</v>
      </c>
      <c r="H32" s="10">
        <v>2</v>
      </c>
      <c r="I32" s="10">
        <v>1.78</v>
      </c>
      <c r="J32" s="10">
        <v>82</v>
      </c>
      <c r="K32" s="11">
        <v>25.880570635020831</v>
      </c>
      <c r="L32" s="10" t="s">
        <v>62</v>
      </c>
      <c r="M32" s="10">
        <v>1</v>
      </c>
      <c r="N32" s="10" t="s">
        <v>71</v>
      </c>
      <c r="O32" s="10">
        <v>1</v>
      </c>
      <c r="P32" s="17">
        <v>2</v>
      </c>
      <c r="Q32" s="10" t="s">
        <v>76</v>
      </c>
      <c r="R32" s="10">
        <v>2</v>
      </c>
      <c r="S32" s="15">
        <v>3</v>
      </c>
      <c r="T32" s="10" t="s">
        <v>71</v>
      </c>
      <c r="U32" s="10"/>
      <c r="V32" s="10">
        <v>3</v>
      </c>
      <c r="W32" s="10" t="s">
        <v>63</v>
      </c>
      <c r="X32" s="10">
        <v>2</v>
      </c>
      <c r="Y32" s="14" t="s">
        <v>159</v>
      </c>
      <c r="Z32" s="14" t="s">
        <v>124</v>
      </c>
      <c r="AA32" s="14" t="s">
        <v>95</v>
      </c>
      <c r="AB32" s="15">
        <v>86</v>
      </c>
      <c r="AC32" s="15">
        <v>140</v>
      </c>
      <c r="AD32" s="10">
        <v>80</v>
      </c>
      <c r="AE32" s="10">
        <v>94</v>
      </c>
      <c r="AF32" s="10">
        <v>26</v>
      </c>
      <c r="AG32" s="10" t="s">
        <v>106</v>
      </c>
      <c r="AH32" s="19">
        <v>2</v>
      </c>
      <c r="AI32" s="20">
        <v>13.5</v>
      </c>
      <c r="AJ32" s="9">
        <v>12950</v>
      </c>
      <c r="AK32" s="9">
        <v>339000</v>
      </c>
      <c r="AL32" s="10">
        <v>94</v>
      </c>
      <c r="AM32" s="10">
        <v>75</v>
      </c>
      <c r="AN32" s="20">
        <v>1.5</v>
      </c>
      <c r="AO32" s="10">
        <v>7.45</v>
      </c>
      <c r="AP32" s="10">
        <v>37.299999999999997</v>
      </c>
      <c r="AQ32" s="10">
        <v>33.4</v>
      </c>
      <c r="AR32" s="20">
        <v>22.9</v>
      </c>
      <c r="AS32" s="10">
        <v>-1.1000000000000001</v>
      </c>
      <c r="AT32" s="10">
        <v>94</v>
      </c>
      <c r="AU32" s="10">
        <v>206</v>
      </c>
      <c r="AV32" s="9">
        <v>1425</v>
      </c>
      <c r="AW32" s="10">
        <v>31</v>
      </c>
      <c r="AX32" s="20">
        <v>30.09</v>
      </c>
      <c r="AY32" s="20">
        <v>13.4</v>
      </c>
      <c r="AZ32" s="10">
        <v>137</v>
      </c>
      <c r="BA32" s="20">
        <v>4.4000000000000004</v>
      </c>
      <c r="BB32" s="10">
        <v>107</v>
      </c>
      <c r="BC32" s="10">
        <v>0</v>
      </c>
      <c r="BD32" s="9">
        <v>10231</v>
      </c>
      <c r="BE32" s="10">
        <v>518</v>
      </c>
      <c r="BF32" s="20">
        <v>1.4</v>
      </c>
      <c r="BG32" s="9">
        <v>4460000</v>
      </c>
      <c r="BH32" s="10">
        <v>3.21</v>
      </c>
    </row>
    <row r="33" spans="1:71" s="17" customFormat="1" x14ac:dyDescent="0.25">
      <c r="A33" s="9">
        <v>87</v>
      </c>
      <c r="B33" s="10">
        <v>26</v>
      </c>
      <c r="C33" s="10" t="s">
        <v>59</v>
      </c>
      <c r="D33" s="10">
        <v>1</v>
      </c>
      <c r="E33" s="10" t="s">
        <v>81</v>
      </c>
      <c r="F33" s="10">
        <v>1</v>
      </c>
      <c r="G33" s="10" t="s">
        <v>70</v>
      </c>
      <c r="H33" s="10">
        <v>1</v>
      </c>
      <c r="I33" s="10">
        <v>1.85</v>
      </c>
      <c r="J33" s="10">
        <v>90</v>
      </c>
      <c r="K33" s="11">
        <v>26.296566837107374</v>
      </c>
      <c r="L33" s="10" t="s">
        <v>62</v>
      </c>
      <c r="M33" s="10">
        <v>1</v>
      </c>
      <c r="N33" s="10" t="s">
        <v>71</v>
      </c>
      <c r="O33" s="10">
        <v>1</v>
      </c>
      <c r="P33" s="10">
        <v>2</v>
      </c>
      <c r="Q33" s="10" t="s">
        <v>76</v>
      </c>
      <c r="R33" s="10">
        <v>2</v>
      </c>
      <c r="S33" s="10">
        <v>5</v>
      </c>
      <c r="T33" s="10" t="s">
        <v>77</v>
      </c>
      <c r="U33" s="10"/>
      <c r="V33" s="10">
        <v>1</v>
      </c>
      <c r="W33" s="10" t="s">
        <v>63</v>
      </c>
      <c r="X33" s="10">
        <v>2</v>
      </c>
      <c r="Y33" s="18"/>
      <c r="Z33" s="18"/>
      <c r="AA33" s="14" t="s">
        <v>353</v>
      </c>
      <c r="AB33" s="15">
        <v>80</v>
      </c>
      <c r="AC33" s="15">
        <v>126</v>
      </c>
      <c r="AD33" s="10">
        <v>71</v>
      </c>
      <c r="AE33" s="10">
        <v>95</v>
      </c>
      <c r="AF33" s="10">
        <v>24</v>
      </c>
      <c r="AG33" s="10" t="s">
        <v>69</v>
      </c>
      <c r="AH33" s="19">
        <v>0</v>
      </c>
      <c r="AI33" s="20">
        <v>14.3</v>
      </c>
      <c r="AJ33" s="10">
        <v>5970</v>
      </c>
      <c r="AK33" s="10">
        <v>167000</v>
      </c>
      <c r="AM33" s="10">
        <v>36</v>
      </c>
      <c r="AN33" s="10">
        <v>1</v>
      </c>
      <c r="AO33" s="10">
        <v>7.48</v>
      </c>
      <c r="AP33" s="10">
        <v>39.6</v>
      </c>
      <c r="AQ33" s="10">
        <v>37.299999999999997</v>
      </c>
      <c r="AR33" s="20">
        <v>27.6</v>
      </c>
      <c r="AS33" s="10">
        <v>4</v>
      </c>
      <c r="AT33" s="10">
        <v>111</v>
      </c>
      <c r="AU33" s="10">
        <v>466</v>
      </c>
      <c r="AV33" s="10">
        <v>1552</v>
      </c>
      <c r="AW33" s="10">
        <v>384</v>
      </c>
      <c r="AX33" s="10">
        <v>6.68</v>
      </c>
      <c r="AY33" s="20">
        <v>12.8</v>
      </c>
      <c r="AZ33" s="10">
        <v>138</v>
      </c>
      <c r="BA33" s="10">
        <v>3.5</v>
      </c>
      <c r="BB33" s="10">
        <v>100</v>
      </c>
      <c r="BC33" s="10">
        <v>0</v>
      </c>
      <c r="BD33" s="10">
        <v>4179</v>
      </c>
      <c r="BE33" s="10">
        <v>60</v>
      </c>
      <c r="BF33" s="20">
        <v>1.4</v>
      </c>
      <c r="BG33" s="10">
        <v>4650000</v>
      </c>
      <c r="BH33" s="10">
        <v>4.55</v>
      </c>
    </row>
    <row r="34" spans="1:71" s="17" customFormat="1" x14ac:dyDescent="0.25">
      <c r="A34" s="9">
        <v>91</v>
      </c>
      <c r="B34" s="10">
        <v>55</v>
      </c>
      <c r="C34" s="10" t="s">
        <v>59</v>
      </c>
      <c r="D34" s="10">
        <v>1</v>
      </c>
      <c r="E34" s="10" t="s">
        <v>81</v>
      </c>
      <c r="F34" s="10">
        <v>1</v>
      </c>
      <c r="G34" s="10" t="s">
        <v>70</v>
      </c>
      <c r="H34" s="10">
        <v>1</v>
      </c>
      <c r="I34" s="10">
        <v>1.7</v>
      </c>
      <c r="J34" s="10">
        <v>95</v>
      </c>
      <c r="K34" s="11">
        <v>32.871972318339104</v>
      </c>
      <c r="L34" s="10" t="s">
        <v>62</v>
      </c>
      <c r="M34" s="10">
        <v>1</v>
      </c>
      <c r="N34" s="10" t="s">
        <v>71</v>
      </c>
      <c r="O34" s="10">
        <v>1</v>
      </c>
      <c r="P34" s="10">
        <v>1</v>
      </c>
      <c r="Q34" s="10" t="s">
        <v>76</v>
      </c>
      <c r="R34" s="10">
        <v>2</v>
      </c>
      <c r="S34" s="10">
        <v>5</v>
      </c>
      <c r="T34" s="10" t="s">
        <v>71</v>
      </c>
      <c r="U34" s="10"/>
      <c r="V34" s="10">
        <v>3</v>
      </c>
      <c r="W34" s="10" t="s">
        <v>63</v>
      </c>
      <c r="X34" s="10">
        <v>2</v>
      </c>
      <c r="Y34" s="14" t="s">
        <v>368</v>
      </c>
      <c r="Z34" s="14" t="s">
        <v>162</v>
      </c>
      <c r="AA34" s="14" t="s">
        <v>369</v>
      </c>
      <c r="AB34" s="15">
        <v>94</v>
      </c>
      <c r="AC34" s="15">
        <v>125</v>
      </c>
      <c r="AD34" s="10">
        <v>85</v>
      </c>
      <c r="AE34" s="10">
        <v>82</v>
      </c>
      <c r="AF34" s="10">
        <v>28</v>
      </c>
      <c r="AG34" s="10" t="s">
        <v>85</v>
      </c>
      <c r="AH34" s="19">
        <v>3</v>
      </c>
      <c r="AI34" s="20">
        <v>15.6</v>
      </c>
      <c r="AJ34" s="10">
        <v>5130</v>
      </c>
      <c r="AK34" s="10">
        <v>152000</v>
      </c>
      <c r="AM34" s="10">
        <v>62</v>
      </c>
      <c r="AN34" s="10">
        <v>1</v>
      </c>
      <c r="AO34" s="10">
        <v>7.37</v>
      </c>
      <c r="AP34" s="10">
        <v>89.1</v>
      </c>
      <c r="AQ34" s="10">
        <v>56.2</v>
      </c>
      <c r="AR34" s="10">
        <v>32.299999999999997</v>
      </c>
      <c r="AS34" s="10">
        <v>7</v>
      </c>
      <c r="AT34" s="10">
        <v>139</v>
      </c>
      <c r="AU34" s="10">
        <v>230</v>
      </c>
      <c r="AV34" s="10">
        <v>616</v>
      </c>
      <c r="AW34" s="10">
        <v>91</v>
      </c>
      <c r="AX34" s="10">
        <v>0.97</v>
      </c>
      <c r="AY34" s="20">
        <v>13.1</v>
      </c>
      <c r="AZ34" s="10">
        <v>137</v>
      </c>
      <c r="BA34" s="20">
        <v>4.09</v>
      </c>
      <c r="BB34" s="10">
        <v>95</v>
      </c>
      <c r="BC34" s="10">
        <v>0</v>
      </c>
      <c r="BD34" s="10">
        <v>4309</v>
      </c>
      <c r="BE34" s="10">
        <v>51</v>
      </c>
      <c r="BF34" s="10">
        <v>0.9</v>
      </c>
      <c r="BG34" s="10">
        <v>5300000</v>
      </c>
      <c r="BH34" s="10">
        <v>0.19</v>
      </c>
    </row>
    <row r="35" spans="1:71" s="17" customFormat="1" x14ac:dyDescent="0.25">
      <c r="A35" s="9">
        <v>92</v>
      </c>
      <c r="B35" s="10">
        <v>92</v>
      </c>
      <c r="C35" s="10" t="s">
        <v>59</v>
      </c>
      <c r="D35" s="10">
        <v>1</v>
      </c>
      <c r="E35" s="10" t="s">
        <v>81</v>
      </c>
      <c r="F35" s="10">
        <v>1</v>
      </c>
      <c r="G35" s="10" t="s">
        <v>92</v>
      </c>
      <c r="H35" s="10">
        <v>2</v>
      </c>
      <c r="I35" s="10">
        <v>1.67</v>
      </c>
      <c r="J35" s="10">
        <v>86</v>
      </c>
      <c r="K35" s="11">
        <v>30.836530531750871</v>
      </c>
      <c r="L35" s="10" t="s">
        <v>62</v>
      </c>
      <c r="M35" s="10">
        <v>1</v>
      </c>
      <c r="N35" s="10" t="s">
        <v>63</v>
      </c>
      <c r="O35" s="10">
        <v>2</v>
      </c>
      <c r="Q35" s="10" t="s">
        <v>64</v>
      </c>
      <c r="R35" s="10">
        <v>2</v>
      </c>
      <c r="S35" s="10">
        <v>3</v>
      </c>
      <c r="T35" s="10" t="s">
        <v>77</v>
      </c>
      <c r="U35" s="10"/>
      <c r="V35" s="10">
        <v>1</v>
      </c>
      <c r="W35" s="10" t="s">
        <v>63</v>
      </c>
      <c r="X35" s="10">
        <v>2</v>
      </c>
      <c r="Y35" s="14" t="s">
        <v>370</v>
      </c>
      <c r="Z35" s="14" t="s">
        <v>371</v>
      </c>
      <c r="AA35" s="14" t="s">
        <v>372</v>
      </c>
      <c r="AB35" s="15">
        <v>88</v>
      </c>
      <c r="AC35" s="15">
        <v>141</v>
      </c>
      <c r="AD35" s="10">
        <v>80</v>
      </c>
      <c r="AE35" s="10">
        <v>94</v>
      </c>
      <c r="AF35" s="10">
        <v>24</v>
      </c>
      <c r="AG35" s="10" t="s">
        <v>85</v>
      </c>
      <c r="AH35" s="19">
        <v>3</v>
      </c>
      <c r="AI35" s="20">
        <v>12.4</v>
      </c>
      <c r="AJ35" s="9">
        <v>21070</v>
      </c>
      <c r="AK35" s="9">
        <v>385000</v>
      </c>
      <c r="AL35" s="10">
        <v>183</v>
      </c>
      <c r="AM35" s="10">
        <v>171</v>
      </c>
      <c r="AN35" s="20">
        <v>3.5</v>
      </c>
      <c r="AT35" s="10">
        <v>183</v>
      </c>
      <c r="AU35" s="10">
        <v>499</v>
      </c>
      <c r="AV35" s="9">
        <v>1264</v>
      </c>
      <c r="AW35" s="10">
        <v>367</v>
      </c>
      <c r="AX35" s="10">
        <v>31.24</v>
      </c>
      <c r="AY35" s="20">
        <v>14.8</v>
      </c>
      <c r="AZ35" s="10">
        <v>131</v>
      </c>
      <c r="BA35" s="20">
        <v>5.8</v>
      </c>
      <c r="BC35" s="10">
        <v>14.2</v>
      </c>
      <c r="BD35" s="9">
        <v>18963</v>
      </c>
      <c r="BE35" s="10">
        <v>211</v>
      </c>
      <c r="BG35" s="9">
        <v>3890000</v>
      </c>
      <c r="BH35" s="10">
        <v>12.6</v>
      </c>
    </row>
    <row r="36" spans="1:71" s="17" customFormat="1" x14ac:dyDescent="0.25">
      <c r="A36" s="9">
        <v>94</v>
      </c>
      <c r="B36" s="10">
        <v>88</v>
      </c>
      <c r="C36" s="10" t="s">
        <v>86</v>
      </c>
      <c r="D36" s="10">
        <v>2</v>
      </c>
      <c r="E36" s="10" t="s">
        <v>81</v>
      </c>
      <c r="F36" s="10">
        <v>1</v>
      </c>
      <c r="G36" s="10" t="s">
        <v>61</v>
      </c>
      <c r="H36" s="10">
        <v>4</v>
      </c>
      <c r="I36" s="10">
        <v>1.55</v>
      </c>
      <c r="J36" s="10">
        <v>53</v>
      </c>
      <c r="K36" s="11">
        <v>22.060353798126947</v>
      </c>
      <c r="L36" s="10" t="s">
        <v>62</v>
      </c>
      <c r="M36" s="10">
        <v>1</v>
      </c>
      <c r="N36" s="10" t="s">
        <v>63</v>
      </c>
      <c r="O36" s="10">
        <v>2</v>
      </c>
      <c r="P36" s="10">
        <v>3</v>
      </c>
      <c r="Q36" s="10" t="s">
        <v>76</v>
      </c>
      <c r="R36" s="10">
        <v>2</v>
      </c>
      <c r="S36" s="10">
        <v>2</v>
      </c>
      <c r="T36" s="10" t="s">
        <v>77</v>
      </c>
      <c r="U36" s="10"/>
      <c r="V36" s="10">
        <v>1</v>
      </c>
      <c r="W36" s="10" t="s">
        <v>63</v>
      </c>
      <c r="X36" s="10">
        <v>2</v>
      </c>
      <c r="Y36" s="14" t="s">
        <v>373</v>
      </c>
      <c r="Z36" s="14" t="s">
        <v>374</v>
      </c>
      <c r="AA36" s="14" t="s">
        <v>375</v>
      </c>
      <c r="AB36" s="15">
        <v>103</v>
      </c>
      <c r="AC36" s="15">
        <v>168</v>
      </c>
      <c r="AD36" s="10">
        <v>78</v>
      </c>
      <c r="AE36" s="10">
        <v>91</v>
      </c>
      <c r="AF36" s="10">
        <v>28</v>
      </c>
      <c r="AG36" s="10" t="s">
        <v>119</v>
      </c>
      <c r="AH36" s="19">
        <v>1</v>
      </c>
    </row>
    <row r="37" spans="1:71" s="17" customFormat="1" x14ac:dyDescent="0.25">
      <c r="A37" s="9">
        <v>95</v>
      </c>
      <c r="B37" s="10">
        <v>43</v>
      </c>
      <c r="C37" s="10" t="s">
        <v>59</v>
      </c>
      <c r="D37" s="10">
        <v>1</v>
      </c>
      <c r="E37" s="10" t="s">
        <v>81</v>
      </c>
      <c r="F37" s="10">
        <v>1</v>
      </c>
      <c r="G37" s="10" t="s">
        <v>70</v>
      </c>
      <c r="H37" s="10">
        <v>1</v>
      </c>
      <c r="I37" s="10">
        <v>1.7</v>
      </c>
      <c r="J37" s="10">
        <v>90</v>
      </c>
      <c r="K37" s="11">
        <v>31.141868512110729</v>
      </c>
      <c r="L37" s="10" t="s">
        <v>62</v>
      </c>
      <c r="M37" s="10">
        <v>1</v>
      </c>
      <c r="N37" s="10" t="s">
        <v>63</v>
      </c>
      <c r="O37" s="10">
        <v>2</v>
      </c>
      <c r="Q37" s="10" t="s">
        <v>64</v>
      </c>
      <c r="R37" s="10">
        <v>2</v>
      </c>
      <c r="S37" s="10">
        <v>12</v>
      </c>
      <c r="T37" s="10" t="s">
        <v>77</v>
      </c>
      <c r="U37" s="10"/>
      <c r="V37" s="10">
        <v>1</v>
      </c>
      <c r="W37" s="10" t="s">
        <v>63</v>
      </c>
      <c r="X37" s="10">
        <v>2</v>
      </c>
      <c r="Y37" s="14" t="s">
        <v>376</v>
      </c>
      <c r="Z37" s="14" t="s">
        <v>192</v>
      </c>
      <c r="AA37" s="14" t="s">
        <v>377</v>
      </c>
      <c r="AB37" s="15">
        <v>67</v>
      </c>
      <c r="AC37" s="15">
        <v>120</v>
      </c>
      <c r="AD37" s="10">
        <v>80</v>
      </c>
      <c r="AE37" s="10">
        <v>88</v>
      </c>
      <c r="AF37" s="10">
        <v>21</v>
      </c>
      <c r="AG37" s="10" t="s">
        <v>80</v>
      </c>
      <c r="AH37" s="19">
        <v>4</v>
      </c>
      <c r="AI37" s="10">
        <v>14</v>
      </c>
      <c r="AJ37" s="9">
        <v>3240</v>
      </c>
      <c r="AK37" s="9">
        <v>158000</v>
      </c>
      <c r="AL37" s="10">
        <v>99</v>
      </c>
      <c r="AM37" s="10">
        <v>20</v>
      </c>
      <c r="AN37" s="10">
        <v>0.3</v>
      </c>
      <c r="AO37" s="10">
        <v>7.41</v>
      </c>
      <c r="AP37" s="10">
        <v>63</v>
      </c>
      <c r="AQ37" s="10">
        <v>46.1</v>
      </c>
      <c r="AR37" s="20">
        <v>29.4</v>
      </c>
      <c r="AS37" s="20">
        <v>4.8</v>
      </c>
      <c r="AT37" s="10">
        <v>99</v>
      </c>
      <c r="AU37" s="10">
        <v>175</v>
      </c>
      <c r="AV37" s="9">
        <v>1296</v>
      </c>
      <c r="AW37" s="10">
        <v>39</v>
      </c>
      <c r="AX37" s="10">
        <v>1.18</v>
      </c>
      <c r="AY37" s="20">
        <v>13.2</v>
      </c>
      <c r="AZ37" s="10">
        <v>138</v>
      </c>
      <c r="BA37" s="10">
        <v>4.4000000000000004</v>
      </c>
      <c r="BB37" s="10">
        <v>101</v>
      </c>
      <c r="BC37" s="10">
        <v>0</v>
      </c>
      <c r="BD37" s="9">
        <v>1523</v>
      </c>
      <c r="BE37" s="10">
        <v>97</v>
      </c>
      <c r="BF37" s="10">
        <v>0.9</v>
      </c>
      <c r="BG37" s="9">
        <v>3990000</v>
      </c>
      <c r="BH37" s="10">
        <v>0.25</v>
      </c>
    </row>
    <row r="38" spans="1:71" s="17" customFormat="1" x14ac:dyDescent="0.25">
      <c r="A38" s="9">
        <v>97</v>
      </c>
      <c r="B38" s="10">
        <v>86</v>
      </c>
      <c r="C38" s="10" t="s">
        <v>59</v>
      </c>
      <c r="D38" s="10">
        <v>1</v>
      </c>
      <c r="E38" s="10" t="s">
        <v>81</v>
      </c>
      <c r="F38" s="10">
        <v>1</v>
      </c>
      <c r="G38" s="10" t="s">
        <v>61</v>
      </c>
      <c r="H38" s="10">
        <v>4</v>
      </c>
      <c r="I38" s="10">
        <v>1.7</v>
      </c>
      <c r="J38" s="10">
        <v>60</v>
      </c>
      <c r="K38" s="11">
        <v>20.761245674740486</v>
      </c>
      <c r="L38" s="10" t="s">
        <v>62</v>
      </c>
      <c r="M38" s="10">
        <v>1</v>
      </c>
      <c r="N38" s="10" t="s">
        <v>71</v>
      </c>
      <c r="O38" s="10">
        <v>1</v>
      </c>
      <c r="Q38" s="10" t="s">
        <v>64</v>
      </c>
      <c r="R38" s="10">
        <v>1</v>
      </c>
      <c r="S38" s="10">
        <v>10</v>
      </c>
      <c r="T38" s="10" t="s">
        <v>65</v>
      </c>
      <c r="U38" s="10"/>
      <c r="V38" s="10">
        <v>2</v>
      </c>
      <c r="W38" s="10" t="s">
        <v>63</v>
      </c>
      <c r="X38" s="10">
        <v>2</v>
      </c>
      <c r="Y38" s="14" t="s">
        <v>378</v>
      </c>
      <c r="Z38" s="14" t="s">
        <v>379</v>
      </c>
      <c r="AA38" s="14" t="s">
        <v>380</v>
      </c>
      <c r="AB38" s="15">
        <v>92</v>
      </c>
      <c r="AC38" s="15">
        <v>129</v>
      </c>
      <c r="AD38" s="10">
        <v>70</v>
      </c>
      <c r="AE38" s="10">
        <v>89</v>
      </c>
      <c r="AF38" s="10">
        <v>40</v>
      </c>
      <c r="AG38" s="10" t="s">
        <v>106</v>
      </c>
      <c r="AH38" s="19">
        <v>2</v>
      </c>
      <c r="AI38" s="20">
        <v>12.1</v>
      </c>
      <c r="AJ38" s="10">
        <v>10390</v>
      </c>
      <c r="AK38" s="10">
        <v>195000</v>
      </c>
      <c r="AM38" s="10">
        <v>109</v>
      </c>
      <c r="AN38" s="20">
        <v>1.6</v>
      </c>
      <c r="AO38" s="10">
        <v>7.43</v>
      </c>
      <c r="AP38" s="10">
        <v>74.900000000000006</v>
      </c>
      <c r="AQ38" s="10">
        <v>35.1</v>
      </c>
      <c r="AR38" s="20">
        <v>23.1</v>
      </c>
      <c r="AS38" s="10">
        <v>-1.3</v>
      </c>
      <c r="AT38" s="10">
        <v>167</v>
      </c>
      <c r="AU38" s="10">
        <v>300</v>
      </c>
      <c r="AV38" s="10">
        <v>935</v>
      </c>
      <c r="AX38" s="10">
        <v>20.22</v>
      </c>
      <c r="AY38" s="20">
        <v>14.6</v>
      </c>
      <c r="AZ38" s="10">
        <v>150</v>
      </c>
      <c r="BA38" s="10">
        <v>3.6</v>
      </c>
      <c r="BB38" s="10">
        <v>116</v>
      </c>
      <c r="BC38" s="10">
        <v>0.4</v>
      </c>
      <c r="BD38" s="10">
        <v>9039</v>
      </c>
      <c r="BE38" s="10">
        <v>104</v>
      </c>
      <c r="BF38" s="20">
        <v>2.7</v>
      </c>
      <c r="BG38" s="10">
        <v>3930000</v>
      </c>
      <c r="BH38" s="10">
        <v>0.53</v>
      </c>
    </row>
    <row r="39" spans="1:71" s="17" customFormat="1" x14ac:dyDescent="0.25">
      <c r="A39" s="46">
        <v>98</v>
      </c>
      <c r="B39" s="47">
        <v>45</v>
      </c>
      <c r="C39" s="40" t="s">
        <v>59</v>
      </c>
      <c r="D39" s="40">
        <v>1</v>
      </c>
      <c r="E39" s="40" t="s">
        <v>81</v>
      </c>
      <c r="F39" s="40">
        <v>1</v>
      </c>
      <c r="G39" s="40" t="s">
        <v>92</v>
      </c>
      <c r="H39" s="40">
        <v>2</v>
      </c>
      <c r="I39" s="47">
        <v>1.89</v>
      </c>
      <c r="J39" s="47">
        <v>115</v>
      </c>
      <c r="K39" s="11">
        <v>32.193947537862883</v>
      </c>
      <c r="L39" s="40" t="s">
        <v>62</v>
      </c>
      <c r="M39" s="40">
        <v>1</v>
      </c>
      <c r="N39" s="47" t="s">
        <v>71</v>
      </c>
      <c r="O39" s="47">
        <v>1</v>
      </c>
      <c r="Q39" s="10" t="s">
        <v>64</v>
      </c>
      <c r="R39" s="10">
        <v>2</v>
      </c>
      <c r="S39" s="10">
        <v>4</v>
      </c>
      <c r="T39" s="40"/>
      <c r="U39" s="40"/>
      <c r="V39" s="40"/>
      <c r="W39" s="40"/>
      <c r="X39" s="40"/>
      <c r="Y39" s="41"/>
      <c r="Z39" s="48">
        <v>65</v>
      </c>
      <c r="AA39" s="41" t="s">
        <v>381</v>
      </c>
      <c r="AB39" s="49">
        <v>94</v>
      </c>
      <c r="AC39" s="49" t="s">
        <v>64</v>
      </c>
      <c r="AD39" s="47"/>
      <c r="AE39" s="40" t="s">
        <v>64</v>
      </c>
      <c r="AF39" s="40" t="s">
        <v>64</v>
      </c>
      <c r="AG39" s="50" t="s">
        <v>64</v>
      </c>
      <c r="AH39" s="51">
        <v>2</v>
      </c>
      <c r="AI39" s="52">
        <v>1.31</v>
      </c>
      <c r="AJ39" s="46">
        <v>4869</v>
      </c>
      <c r="AK39" s="47">
        <v>66000</v>
      </c>
      <c r="AL39" s="46">
        <v>6580</v>
      </c>
      <c r="AM39" s="47">
        <v>198</v>
      </c>
      <c r="AN39" s="40"/>
      <c r="AO39" s="40"/>
      <c r="AP39" s="47">
        <v>53</v>
      </c>
      <c r="AQ39" s="47">
        <v>99</v>
      </c>
      <c r="AR39" s="40">
        <v>5.84</v>
      </c>
      <c r="AS39" s="44">
        <v>11.7</v>
      </c>
      <c r="AT39" s="53" t="s">
        <v>64</v>
      </c>
      <c r="AU39" s="53" t="s">
        <v>64</v>
      </c>
      <c r="AV39" s="40">
        <v>1180</v>
      </c>
      <c r="AW39" s="47">
        <v>6</v>
      </c>
      <c r="AX39" s="47">
        <v>1</v>
      </c>
      <c r="AY39" s="47">
        <v>4</v>
      </c>
      <c r="AZ39" s="47">
        <v>1</v>
      </c>
      <c r="BA39" s="53" t="s">
        <v>64</v>
      </c>
      <c r="BB39" s="47">
        <v>7</v>
      </c>
      <c r="BC39" s="47">
        <v>9</v>
      </c>
      <c r="BD39" s="47">
        <v>9</v>
      </c>
      <c r="BE39" s="47">
        <v>9</v>
      </c>
      <c r="BF39" s="47">
        <v>9</v>
      </c>
      <c r="BG39" s="47">
        <v>9</v>
      </c>
      <c r="BH39" s="40"/>
      <c r="BI39" s="40"/>
      <c r="BJ39" s="40"/>
      <c r="BK39" s="45"/>
      <c r="BL39" s="45"/>
      <c r="BM39" s="45"/>
      <c r="BN39" s="45"/>
      <c r="BO39" s="45"/>
      <c r="BP39" s="45"/>
      <c r="BQ39" s="45"/>
      <c r="BR39" s="45"/>
      <c r="BS39" s="45"/>
    </row>
    <row r="40" spans="1:71" s="17" customFormat="1" x14ac:dyDescent="0.25">
      <c r="A40" s="9">
        <v>99</v>
      </c>
      <c r="B40" s="10">
        <v>24</v>
      </c>
      <c r="C40" s="10" t="s">
        <v>59</v>
      </c>
      <c r="D40" s="10">
        <v>1</v>
      </c>
      <c r="E40" s="10" t="s">
        <v>81</v>
      </c>
      <c r="F40" s="10">
        <v>1</v>
      </c>
      <c r="G40" s="10" t="s">
        <v>70</v>
      </c>
      <c r="H40" s="10">
        <v>1</v>
      </c>
      <c r="I40" s="10">
        <v>1.7</v>
      </c>
      <c r="J40" s="10">
        <v>83</v>
      </c>
      <c r="K40" s="11">
        <v>28.719723183391007</v>
      </c>
      <c r="L40" s="10" t="s">
        <v>62</v>
      </c>
      <c r="M40" s="10">
        <v>1</v>
      </c>
      <c r="N40" s="10" t="s">
        <v>71</v>
      </c>
      <c r="O40" s="10">
        <v>1</v>
      </c>
      <c r="P40" s="17">
        <v>1</v>
      </c>
      <c r="Q40" s="10" t="s">
        <v>76</v>
      </c>
      <c r="R40" s="10">
        <v>2</v>
      </c>
      <c r="S40" s="10">
        <v>3</v>
      </c>
      <c r="T40" s="10" t="s">
        <v>77</v>
      </c>
      <c r="U40" s="10"/>
      <c r="V40" s="10">
        <v>1</v>
      </c>
      <c r="W40" s="10" t="s">
        <v>71</v>
      </c>
      <c r="X40" s="10">
        <v>1</v>
      </c>
      <c r="Y40" s="18"/>
      <c r="Z40" s="18"/>
      <c r="AA40" s="14" t="s">
        <v>382</v>
      </c>
      <c r="AB40" s="15">
        <v>101</v>
      </c>
      <c r="AC40" s="15">
        <v>120</v>
      </c>
      <c r="AD40" s="10">
        <v>80</v>
      </c>
      <c r="AE40" s="10">
        <v>90</v>
      </c>
      <c r="AF40" s="10">
        <v>22</v>
      </c>
      <c r="AG40" s="10" t="s">
        <v>85</v>
      </c>
      <c r="AH40" s="19">
        <v>3</v>
      </c>
      <c r="AI40" s="10">
        <v>15</v>
      </c>
      <c r="AJ40" s="10">
        <v>6140</v>
      </c>
      <c r="AK40" s="10">
        <v>202000</v>
      </c>
      <c r="AM40" s="10">
        <v>24</v>
      </c>
      <c r="AN40" s="10">
        <v>0.9</v>
      </c>
      <c r="AO40" s="10">
        <v>7.43</v>
      </c>
      <c r="AP40" s="10">
        <v>58</v>
      </c>
      <c r="AQ40" s="10">
        <v>37.700000000000003</v>
      </c>
      <c r="AR40" s="20">
        <v>25.2</v>
      </c>
      <c r="AS40" s="10">
        <v>0.9</v>
      </c>
      <c r="AT40" s="10">
        <v>105</v>
      </c>
      <c r="AU40" s="10">
        <v>264</v>
      </c>
      <c r="AV40" s="10">
        <v>860</v>
      </c>
      <c r="AW40" s="10">
        <v>64</v>
      </c>
      <c r="AX40" s="10">
        <v>5.66</v>
      </c>
      <c r="AY40" s="20">
        <v>12.7</v>
      </c>
      <c r="AZ40" s="10">
        <v>141</v>
      </c>
      <c r="BA40" s="10">
        <v>3.3</v>
      </c>
      <c r="BB40" s="10">
        <v>106</v>
      </c>
      <c r="BC40" s="10">
        <v>0</v>
      </c>
      <c r="BD40" s="10">
        <v>4973</v>
      </c>
      <c r="BE40" s="10">
        <v>61</v>
      </c>
      <c r="BF40" s="10">
        <v>0.9</v>
      </c>
      <c r="BG40" s="10">
        <v>4860000</v>
      </c>
      <c r="BH40" s="10">
        <v>0.83</v>
      </c>
    </row>
    <row r="41" spans="1:71" s="17" customFormat="1" x14ac:dyDescent="0.25">
      <c r="A41" s="54">
        <v>101</v>
      </c>
      <c r="B41" s="56">
        <v>69</v>
      </c>
      <c r="C41" s="55" t="s">
        <v>59</v>
      </c>
      <c r="D41" s="55">
        <v>1</v>
      </c>
      <c r="E41" s="55" t="s">
        <v>81</v>
      </c>
      <c r="F41" s="55">
        <v>1</v>
      </c>
      <c r="G41" s="55" t="s">
        <v>92</v>
      </c>
      <c r="H41" s="55">
        <v>2</v>
      </c>
      <c r="I41" s="56">
        <v>1.63</v>
      </c>
      <c r="J41" s="56">
        <v>65</v>
      </c>
      <c r="K41" s="11">
        <v>24.464601603372351</v>
      </c>
      <c r="L41" s="55" t="s">
        <v>62</v>
      </c>
      <c r="M41" s="55">
        <v>1</v>
      </c>
      <c r="N41" s="55" t="s">
        <v>63</v>
      </c>
      <c r="O41" s="55">
        <v>2</v>
      </c>
      <c r="P41" s="40">
        <v>1</v>
      </c>
      <c r="Q41" s="40"/>
      <c r="R41" s="10">
        <v>2</v>
      </c>
      <c r="S41" s="10">
        <v>5</v>
      </c>
      <c r="T41" s="56">
        <v>40</v>
      </c>
      <c r="U41" s="56"/>
      <c r="V41" s="56" t="s">
        <v>64</v>
      </c>
      <c r="W41" s="55" t="s">
        <v>383</v>
      </c>
      <c r="X41" s="55">
        <v>1</v>
      </c>
      <c r="Y41" s="57" t="s">
        <v>326</v>
      </c>
      <c r="Z41" s="58">
        <v>82</v>
      </c>
      <c r="AA41" s="57" t="s">
        <v>384</v>
      </c>
      <c r="AB41" s="49">
        <v>90</v>
      </c>
      <c r="AC41" s="49" t="s">
        <v>64</v>
      </c>
      <c r="AD41" s="56"/>
      <c r="AE41" s="55" t="s">
        <v>64</v>
      </c>
      <c r="AF41" s="55" t="s">
        <v>64</v>
      </c>
      <c r="AG41" s="56">
        <v>5280000</v>
      </c>
      <c r="AH41" s="59" t="s">
        <v>64</v>
      </c>
      <c r="AI41" s="60">
        <v>3.83</v>
      </c>
      <c r="AJ41" s="54">
        <v>3881</v>
      </c>
      <c r="AK41" s="56">
        <v>101000</v>
      </c>
      <c r="AL41" s="54">
        <v>5040</v>
      </c>
      <c r="AM41" s="56">
        <v>324</v>
      </c>
      <c r="AN41" s="55"/>
      <c r="AO41" s="55"/>
      <c r="AP41" s="56">
        <v>36</v>
      </c>
      <c r="AQ41" s="56">
        <v>44</v>
      </c>
      <c r="AR41" s="61">
        <v>11.3</v>
      </c>
      <c r="AS41" s="61">
        <v>11.08</v>
      </c>
      <c r="AT41" s="62" t="s">
        <v>64</v>
      </c>
      <c r="AU41" s="62" t="s">
        <v>64</v>
      </c>
      <c r="AV41" s="55"/>
      <c r="AW41" s="56">
        <v>0</v>
      </c>
      <c r="AX41" s="56">
        <v>0</v>
      </c>
      <c r="AY41" s="56">
        <v>0</v>
      </c>
      <c r="AZ41" s="56">
        <v>0</v>
      </c>
      <c r="BA41" s="55"/>
      <c r="BB41" s="56">
        <v>0</v>
      </c>
      <c r="BC41" s="56">
        <v>0</v>
      </c>
      <c r="BD41" s="56">
        <v>0</v>
      </c>
      <c r="BE41" s="56">
        <v>0</v>
      </c>
      <c r="BF41" s="56">
        <v>0</v>
      </c>
      <c r="BG41" s="56">
        <v>0</v>
      </c>
      <c r="BH41" s="55"/>
      <c r="BI41" s="55"/>
      <c r="BJ41" s="55"/>
      <c r="BK41" s="63"/>
      <c r="BL41" s="63"/>
      <c r="BM41" s="63"/>
      <c r="BN41" s="63"/>
      <c r="BO41" s="63"/>
      <c r="BP41" s="63"/>
      <c r="BQ41" s="63"/>
      <c r="BR41" s="63"/>
      <c r="BS41" s="63"/>
    </row>
    <row r="42" spans="1:71" s="17" customFormat="1" x14ac:dyDescent="0.25">
      <c r="A42" s="9">
        <v>102</v>
      </c>
      <c r="B42" s="10">
        <v>83</v>
      </c>
      <c r="C42" s="10" t="s">
        <v>86</v>
      </c>
      <c r="D42" s="10">
        <v>2</v>
      </c>
      <c r="E42" s="10" t="s">
        <v>81</v>
      </c>
      <c r="F42" s="10">
        <v>1</v>
      </c>
      <c r="G42" s="10" t="s">
        <v>61</v>
      </c>
      <c r="H42" s="10">
        <v>4</v>
      </c>
      <c r="I42" s="10">
        <v>1.68</v>
      </c>
      <c r="J42" s="10">
        <v>80</v>
      </c>
      <c r="K42" s="11">
        <v>28.344671201814062</v>
      </c>
      <c r="L42" s="10" t="s">
        <v>62</v>
      </c>
      <c r="M42" s="10">
        <v>1</v>
      </c>
      <c r="N42" s="10" t="s">
        <v>71</v>
      </c>
      <c r="O42" s="10">
        <v>1</v>
      </c>
      <c r="P42" s="10">
        <v>4</v>
      </c>
      <c r="Q42" s="10" t="s">
        <v>76</v>
      </c>
      <c r="R42" s="10">
        <v>2</v>
      </c>
      <c r="S42" s="47">
        <v>7</v>
      </c>
      <c r="T42" s="10" t="s">
        <v>77</v>
      </c>
      <c r="U42" s="10"/>
      <c r="V42" s="10">
        <v>1</v>
      </c>
      <c r="W42" s="10" t="s">
        <v>63</v>
      </c>
      <c r="X42" s="10">
        <v>2</v>
      </c>
      <c r="Y42" s="14" t="s">
        <v>159</v>
      </c>
      <c r="Z42" s="14" t="s">
        <v>385</v>
      </c>
      <c r="AA42" s="18"/>
      <c r="AB42" s="15">
        <v>80</v>
      </c>
      <c r="AC42" s="15">
        <v>175</v>
      </c>
      <c r="AD42" s="10">
        <v>90</v>
      </c>
      <c r="AE42" s="10">
        <v>91</v>
      </c>
      <c r="AF42" s="10">
        <v>24</v>
      </c>
      <c r="AG42" s="10" t="s">
        <v>85</v>
      </c>
      <c r="AH42" s="19">
        <v>3</v>
      </c>
      <c r="AI42" s="20">
        <v>13.3</v>
      </c>
      <c r="AJ42" s="9">
        <v>8500</v>
      </c>
      <c r="AK42" s="9">
        <v>356000</v>
      </c>
      <c r="AM42" s="10">
        <v>52</v>
      </c>
      <c r="AN42" s="20">
        <v>1.2</v>
      </c>
      <c r="AO42" s="10">
        <v>7.43</v>
      </c>
      <c r="AP42" s="10">
        <v>69.599999999999994</v>
      </c>
      <c r="AQ42" s="10">
        <v>32.1</v>
      </c>
      <c r="AR42" s="20">
        <v>21.4</v>
      </c>
      <c r="AS42" s="10">
        <v>-2.9</v>
      </c>
      <c r="AT42" s="10">
        <v>90</v>
      </c>
      <c r="AU42" s="10">
        <v>395</v>
      </c>
      <c r="AV42" s="9">
        <v>1530</v>
      </c>
      <c r="AW42" s="10">
        <v>87</v>
      </c>
      <c r="AX42" s="20">
        <v>10.11</v>
      </c>
      <c r="AY42" s="20">
        <v>11.5</v>
      </c>
      <c r="AZ42" s="10">
        <v>141</v>
      </c>
      <c r="BA42" s="10">
        <v>4.59</v>
      </c>
      <c r="BB42" s="10">
        <v>110</v>
      </c>
      <c r="BC42" s="10">
        <v>0</v>
      </c>
      <c r="BD42" s="9">
        <v>6630</v>
      </c>
      <c r="BE42" s="10">
        <v>85</v>
      </c>
      <c r="BF42" s="20">
        <v>1.4</v>
      </c>
      <c r="BG42" s="10">
        <v>4170000</v>
      </c>
      <c r="BH42" s="10">
        <v>1.29</v>
      </c>
    </row>
    <row r="43" spans="1:71" s="17" customFormat="1" x14ac:dyDescent="0.25">
      <c r="A43" s="9">
        <v>104</v>
      </c>
      <c r="B43" s="10">
        <v>61</v>
      </c>
      <c r="C43" s="10" t="s">
        <v>86</v>
      </c>
      <c r="D43" s="10">
        <v>2</v>
      </c>
      <c r="E43" s="10" t="s">
        <v>81</v>
      </c>
      <c r="F43" s="10">
        <v>1</v>
      </c>
      <c r="G43" s="10" t="s">
        <v>61</v>
      </c>
      <c r="H43" s="10">
        <v>4</v>
      </c>
      <c r="I43" s="10">
        <v>1.51</v>
      </c>
      <c r="J43" s="10">
        <v>98</v>
      </c>
      <c r="K43" s="11">
        <v>42.980571027586507</v>
      </c>
      <c r="L43" s="10" t="s">
        <v>62</v>
      </c>
      <c r="M43" s="10">
        <v>1</v>
      </c>
      <c r="N43" s="10" t="s">
        <v>71</v>
      </c>
      <c r="O43" s="10">
        <v>1</v>
      </c>
      <c r="P43" s="55" t="s">
        <v>64</v>
      </c>
      <c r="Q43" s="55"/>
      <c r="R43" s="10">
        <v>2</v>
      </c>
      <c r="S43" s="10">
        <v>5</v>
      </c>
      <c r="T43" s="10" t="s">
        <v>77</v>
      </c>
      <c r="U43" s="10"/>
      <c r="V43" s="10">
        <v>1</v>
      </c>
      <c r="W43" s="10" t="s">
        <v>71</v>
      </c>
      <c r="X43" s="10">
        <v>1</v>
      </c>
      <c r="Y43" s="14" t="s">
        <v>386</v>
      </c>
      <c r="Z43" s="14" t="s">
        <v>387</v>
      </c>
      <c r="AA43" s="14" t="s">
        <v>388</v>
      </c>
      <c r="AB43" s="15">
        <v>69</v>
      </c>
      <c r="AC43" s="21">
        <v>180</v>
      </c>
      <c r="AD43" s="9">
        <v>110</v>
      </c>
      <c r="AE43" s="10">
        <v>83</v>
      </c>
      <c r="AF43" s="10">
        <v>21</v>
      </c>
      <c r="AG43" s="10" t="s">
        <v>80</v>
      </c>
      <c r="AH43" s="19">
        <v>4</v>
      </c>
      <c r="AI43" s="20">
        <v>16.8</v>
      </c>
      <c r="AJ43" s="9">
        <v>10900</v>
      </c>
      <c r="AK43" s="9">
        <v>204000</v>
      </c>
      <c r="AM43" s="10">
        <v>52</v>
      </c>
      <c r="AN43" s="10">
        <v>0.9</v>
      </c>
      <c r="AO43" s="10">
        <v>7.49</v>
      </c>
      <c r="AP43" s="10">
        <v>68.900000000000006</v>
      </c>
      <c r="AQ43" s="10">
        <v>38.1</v>
      </c>
      <c r="AR43" s="20">
        <v>28.7</v>
      </c>
      <c r="AS43" s="20">
        <v>5.3</v>
      </c>
      <c r="AT43" s="10">
        <v>94</v>
      </c>
      <c r="AU43" s="10">
        <v>358</v>
      </c>
      <c r="AV43" s="10">
        <v>872</v>
      </c>
      <c r="AW43" s="10">
        <v>124</v>
      </c>
      <c r="AX43" s="10">
        <v>7.77</v>
      </c>
      <c r="AY43" s="10">
        <v>12</v>
      </c>
      <c r="AZ43" s="10">
        <v>140</v>
      </c>
      <c r="BA43" s="20">
        <v>4.3</v>
      </c>
      <c r="BB43" s="10">
        <v>103</v>
      </c>
      <c r="BC43" s="10">
        <v>0</v>
      </c>
      <c r="BD43" s="9">
        <v>9483</v>
      </c>
      <c r="BE43" s="10">
        <v>109</v>
      </c>
      <c r="BF43" s="20">
        <v>1.1000000000000001</v>
      </c>
      <c r="BG43" s="10">
        <v>5680000</v>
      </c>
      <c r="BH43" s="10">
        <v>0.75</v>
      </c>
    </row>
    <row r="44" spans="1:71" s="17" customFormat="1" x14ac:dyDescent="0.25">
      <c r="A44" s="9">
        <v>106</v>
      </c>
      <c r="B44" s="10">
        <v>54</v>
      </c>
      <c r="C44" s="10" t="s">
        <v>86</v>
      </c>
      <c r="D44" s="10">
        <v>2</v>
      </c>
      <c r="E44" s="10" t="s">
        <v>81</v>
      </c>
      <c r="F44" s="10">
        <v>1</v>
      </c>
      <c r="G44" s="10" t="s">
        <v>92</v>
      </c>
      <c r="H44" s="10">
        <v>2</v>
      </c>
      <c r="I44" s="10">
        <v>1.63</v>
      </c>
      <c r="J44" s="10">
        <v>72</v>
      </c>
      <c r="K44" s="11">
        <v>27.099251006812452</v>
      </c>
      <c r="L44" s="10" t="s">
        <v>62</v>
      </c>
      <c r="M44" s="10">
        <v>1</v>
      </c>
      <c r="N44" s="10" t="s">
        <v>63</v>
      </c>
      <c r="O44" s="10">
        <v>2</v>
      </c>
      <c r="P44" s="10">
        <v>2</v>
      </c>
      <c r="Q44" s="10" t="s">
        <v>76</v>
      </c>
      <c r="R44" s="10">
        <v>2</v>
      </c>
      <c r="S44" s="55">
        <v>7</v>
      </c>
      <c r="T44" s="10" t="s">
        <v>77</v>
      </c>
      <c r="U44" s="10"/>
      <c r="V44" s="10">
        <v>1</v>
      </c>
      <c r="W44" s="10" t="s">
        <v>71</v>
      </c>
      <c r="X44" s="10">
        <v>1</v>
      </c>
      <c r="Y44" s="14" t="s">
        <v>389</v>
      </c>
      <c r="Z44" s="14" t="s">
        <v>101</v>
      </c>
      <c r="AA44" s="14" t="s">
        <v>390</v>
      </c>
      <c r="AB44" s="15">
        <v>89</v>
      </c>
      <c r="AC44" s="15">
        <v>140</v>
      </c>
      <c r="AD44" s="10">
        <v>77</v>
      </c>
      <c r="AE44" s="10">
        <v>88</v>
      </c>
      <c r="AF44" s="10">
        <v>23</v>
      </c>
      <c r="AG44" s="10" t="s">
        <v>85</v>
      </c>
      <c r="AH44" s="19">
        <v>3</v>
      </c>
      <c r="AI44" s="10">
        <v>14</v>
      </c>
      <c r="AJ44" s="9">
        <v>9390</v>
      </c>
      <c r="AK44" s="9">
        <v>271000</v>
      </c>
      <c r="AL44" s="10">
        <v>122</v>
      </c>
      <c r="AM44" s="10">
        <v>22</v>
      </c>
      <c r="AN44" s="10">
        <v>0.7</v>
      </c>
      <c r="AO44" s="10">
        <v>7.49</v>
      </c>
      <c r="AP44" s="10">
        <v>115</v>
      </c>
      <c r="AQ44" s="20">
        <v>30.8</v>
      </c>
      <c r="AR44" s="20">
        <v>23.1</v>
      </c>
      <c r="AS44" s="10">
        <v>-0.3</v>
      </c>
      <c r="AT44" s="10">
        <v>122</v>
      </c>
      <c r="AU44" s="10">
        <v>276</v>
      </c>
      <c r="AV44" s="10">
        <v>470</v>
      </c>
      <c r="AW44" s="10">
        <v>50</v>
      </c>
      <c r="AX44" s="10">
        <v>36.26</v>
      </c>
      <c r="AY44" s="20">
        <v>13.3</v>
      </c>
      <c r="AZ44" s="10">
        <v>139</v>
      </c>
      <c r="BA44" s="10">
        <v>4.59</v>
      </c>
      <c r="BB44" s="10">
        <v>110</v>
      </c>
      <c r="BC44" s="10">
        <v>0</v>
      </c>
      <c r="BD44" s="9">
        <v>8639</v>
      </c>
      <c r="BE44" s="10">
        <v>95</v>
      </c>
      <c r="BF44" s="20">
        <v>1.7</v>
      </c>
      <c r="BG44" s="9">
        <v>4720000</v>
      </c>
      <c r="BH44" s="10">
        <v>0.56999999999999995</v>
      </c>
    </row>
    <row r="45" spans="1:71" s="17" customFormat="1" x14ac:dyDescent="0.25">
      <c r="A45" s="9">
        <v>107</v>
      </c>
      <c r="B45" s="10">
        <v>63</v>
      </c>
      <c r="C45" s="10" t="s">
        <v>86</v>
      </c>
      <c r="D45" s="10">
        <v>2</v>
      </c>
      <c r="E45" s="10" t="s">
        <v>60</v>
      </c>
      <c r="F45" s="10">
        <v>2</v>
      </c>
      <c r="G45" s="10" t="s">
        <v>61</v>
      </c>
      <c r="H45" s="10">
        <v>4</v>
      </c>
      <c r="I45" s="10">
        <v>1.6</v>
      </c>
      <c r="J45" s="10">
        <v>70</v>
      </c>
      <c r="K45" s="11">
        <v>27.343749999999996</v>
      </c>
      <c r="L45" s="10" t="s">
        <v>62</v>
      </c>
      <c r="M45" s="10">
        <v>1</v>
      </c>
      <c r="N45" s="10" t="s">
        <v>71</v>
      </c>
      <c r="O45" s="10">
        <v>1</v>
      </c>
      <c r="P45" s="10">
        <v>3</v>
      </c>
      <c r="Q45" s="10" t="s">
        <v>301</v>
      </c>
      <c r="R45" s="10">
        <v>2</v>
      </c>
      <c r="S45" s="10">
        <v>9</v>
      </c>
      <c r="T45" s="10" t="s">
        <v>77</v>
      </c>
      <c r="U45" s="10"/>
      <c r="V45" s="10">
        <v>1</v>
      </c>
      <c r="W45" s="10" t="s">
        <v>63</v>
      </c>
      <c r="X45" s="10">
        <v>2</v>
      </c>
      <c r="Y45" s="14" t="s">
        <v>159</v>
      </c>
      <c r="Z45" s="14" t="s">
        <v>391</v>
      </c>
      <c r="AA45" s="14" t="s">
        <v>392</v>
      </c>
      <c r="AB45" s="15">
        <v>76</v>
      </c>
      <c r="AC45" s="15">
        <v>113</v>
      </c>
      <c r="AD45" s="10">
        <v>86</v>
      </c>
      <c r="AE45" s="10">
        <v>95</v>
      </c>
      <c r="AF45" s="10">
        <v>24</v>
      </c>
      <c r="AG45" s="10" t="s">
        <v>119</v>
      </c>
      <c r="AH45" s="19">
        <v>1</v>
      </c>
      <c r="AI45" s="10">
        <v>12</v>
      </c>
      <c r="AJ45" s="10">
        <v>4690</v>
      </c>
      <c r="AK45" s="10">
        <v>309000</v>
      </c>
      <c r="AM45" s="10">
        <v>37</v>
      </c>
      <c r="AN45" s="10">
        <v>0.6</v>
      </c>
      <c r="AO45" s="10">
        <v>7.51</v>
      </c>
      <c r="AP45" s="10">
        <v>58.3</v>
      </c>
      <c r="AQ45" s="10">
        <v>38.1</v>
      </c>
      <c r="AR45" s="20">
        <v>30.3</v>
      </c>
      <c r="AS45" s="20">
        <v>7.3</v>
      </c>
      <c r="AT45" s="10">
        <v>114</v>
      </c>
      <c r="AU45" s="10">
        <v>253</v>
      </c>
      <c r="AV45" s="10">
        <v>1032</v>
      </c>
      <c r="AZ45" s="10">
        <v>137</v>
      </c>
      <c r="BA45" s="10">
        <v>3.9</v>
      </c>
      <c r="BB45" s="10">
        <v>99</v>
      </c>
      <c r="BD45" s="10">
        <v>3330</v>
      </c>
      <c r="BE45" s="10">
        <v>47</v>
      </c>
      <c r="BF45" s="10">
        <v>0.8</v>
      </c>
      <c r="BG45" s="10">
        <v>3940000</v>
      </c>
      <c r="BH45" s="10">
        <v>1.31</v>
      </c>
    </row>
    <row r="46" spans="1:71" s="17" customFormat="1" x14ac:dyDescent="0.25">
      <c r="A46" s="9">
        <v>110</v>
      </c>
      <c r="B46" s="10">
        <v>66</v>
      </c>
      <c r="C46" s="10" t="s">
        <v>86</v>
      </c>
      <c r="D46" s="10">
        <v>2</v>
      </c>
      <c r="E46" s="10" t="s">
        <v>81</v>
      </c>
      <c r="F46" s="10">
        <v>1</v>
      </c>
      <c r="G46" s="10" t="s">
        <v>92</v>
      </c>
      <c r="H46" s="10">
        <v>2</v>
      </c>
      <c r="I46" s="10">
        <v>1.48</v>
      </c>
      <c r="J46" s="10">
        <v>63</v>
      </c>
      <c r="K46" s="11">
        <v>28.761869978086196</v>
      </c>
      <c r="L46" s="10" t="s">
        <v>62</v>
      </c>
      <c r="M46" s="10">
        <v>1</v>
      </c>
      <c r="N46" s="10" t="s">
        <v>71</v>
      </c>
      <c r="O46" s="10">
        <v>1</v>
      </c>
      <c r="Q46" s="10" t="s">
        <v>64</v>
      </c>
      <c r="R46" s="10">
        <v>2</v>
      </c>
      <c r="S46" s="10">
        <v>2</v>
      </c>
      <c r="T46" s="10" t="s">
        <v>77</v>
      </c>
      <c r="U46" s="10"/>
      <c r="V46" s="10">
        <v>1</v>
      </c>
      <c r="W46" s="10" t="s">
        <v>63</v>
      </c>
      <c r="X46" s="10">
        <v>2</v>
      </c>
      <c r="Y46" s="14" t="s">
        <v>159</v>
      </c>
      <c r="Z46" s="14" t="s">
        <v>393</v>
      </c>
      <c r="AA46" s="14" t="s">
        <v>122</v>
      </c>
      <c r="AB46" s="23"/>
      <c r="AC46" s="23"/>
      <c r="AE46" s="10">
        <v>88</v>
      </c>
      <c r="AG46" s="10" t="s">
        <v>85</v>
      </c>
      <c r="AH46" s="19">
        <v>3</v>
      </c>
      <c r="AI46" s="20">
        <v>12.7</v>
      </c>
      <c r="AJ46" s="10">
        <v>4080</v>
      </c>
      <c r="AK46" s="10">
        <v>28000</v>
      </c>
      <c r="AM46" s="10">
        <v>25</v>
      </c>
      <c r="AN46" s="10">
        <v>0.6</v>
      </c>
      <c r="AV46" s="10">
        <v>979</v>
      </c>
      <c r="AW46" s="10">
        <v>141</v>
      </c>
      <c r="AZ46" s="10">
        <v>136</v>
      </c>
      <c r="BA46" s="20">
        <v>3.4</v>
      </c>
      <c r="BD46" s="10">
        <v>2693</v>
      </c>
      <c r="BE46" s="10">
        <v>41</v>
      </c>
      <c r="BG46" s="10">
        <v>5290000</v>
      </c>
      <c r="BH46" s="10">
        <v>3.51</v>
      </c>
    </row>
    <row r="47" spans="1:71" s="17" customFormat="1" x14ac:dyDescent="0.25">
      <c r="A47" s="9">
        <v>111</v>
      </c>
      <c r="B47" s="10">
        <v>41</v>
      </c>
      <c r="C47" s="10" t="s">
        <v>86</v>
      </c>
      <c r="D47" s="10">
        <v>2</v>
      </c>
      <c r="E47" s="10" t="s">
        <v>81</v>
      </c>
      <c r="F47" s="10">
        <v>1</v>
      </c>
      <c r="G47" s="10" t="s">
        <v>92</v>
      </c>
      <c r="H47" s="10">
        <v>2</v>
      </c>
      <c r="I47" s="10">
        <v>1.59</v>
      </c>
      <c r="J47" s="10">
        <v>71</v>
      </c>
      <c r="K47" s="11">
        <v>28.084332107116012</v>
      </c>
      <c r="L47" s="10" t="s">
        <v>62</v>
      </c>
      <c r="M47" s="10">
        <v>1</v>
      </c>
      <c r="N47" s="10" t="s">
        <v>63</v>
      </c>
      <c r="O47" s="10">
        <v>2</v>
      </c>
      <c r="P47" s="10">
        <v>1</v>
      </c>
      <c r="Q47" s="10" t="s">
        <v>76</v>
      </c>
      <c r="R47" s="10">
        <v>2</v>
      </c>
      <c r="S47" s="10">
        <v>9</v>
      </c>
      <c r="T47" s="10" t="s">
        <v>77</v>
      </c>
      <c r="U47" s="10"/>
      <c r="V47" s="10">
        <v>1</v>
      </c>
      <c r="W47" s="10" t="s">
        <v>71</v>
      </c>
      <c r="X47" s="10">
        <v>1</v>
      </c>
      <c r="Y47" s="14" t="s">
        <v>389</v>
      </c>
      <c r="Z47" s="14" t="s">
        <v>101</v>
      </c>
      <c r="AA47" s="14" t="s">
        <v>95</v>
      </c>
      <c r="AB47" s="15">
        <v>89</v>
      </c>
      <c r="AC47" s="15">
        <v>120</v>
      </c>
      <c r="AD47" s="10">
        <v>80</v>
      </c>
      <c r="AE47" s="10">
        <v>92</v>
      </c>
      <c r="AF47" s="10">
        <v>21</v>
      </c>
      <c r="AG47" s="10" t="s">
        <v>69</v>
      </c>
      <c r="AH47" s="19">
        <v>0</v>
      </c>
      <c r="AI47" s="20">
        <v>14.3</v>
      </c>
      <c r="AJ47" s="9">
        <v>7710</v>
      </c>
      <c r="AK47" s="9">
        <v>346000</v>
      </c>
      <c r="AL47" s="10">
        <v>132</v>
      </c>
      <c r="AM47" s="10">
        <v>26</v>
      </c>
      <c r="AN47" s="10">
        <v>0.5</v>
      </c>
      <c r="AO47" s="10">
        <v>7.5</v>
      </c>
      <c r="AP47" s="10">
        <v>86.4</v>
      </c>
      <c r="AQ47" s="10">
        <v>24</v>
      </c>
      <c r="AR47" s="10">
        <v>3.18</v>
      </c>
      <c r="AS47" s="10">
        <v>-4.4000000000000004</v>
      </c>
      <c r="AT47" s="10">
        <v>132</v>
      </c>
      <c r="AU47" s="10">
        <v>189</v>
      </c>
      <c r="AV47" s="9">
        <v>2544</v>
      </c>
      <c r="AW47" s="10">
        <v>48</v>
      </c>
      <c r="AX47" s="20">
        <v>2.1</v>
      </c>
      <c r="AY47" s="20">
        <v>11.5</v>
      </c>
      <c r="AZ47" s="10">
        <v>135</v>
      </c>
      <c r="BA47" s="20">
        <v>4.0999999999999996</v>
      </c>
      <c r="BB47" s="10">
        <v>131</v>
      </c>
      <c r="BC47" s="10">
        <v>0</v>
      </c>
      <c r="BD47" s="9">
        <v>4472</v>
      </c>
      <c r="BE47" s="10">
        <v>154</v>
      </c>
      <c r="BF47" s="20">
        <v>1.2</v>
      </c>
      <c r="BG47" s="9">
        <v>4960000</v>
      </c>
      <c r="BH47" s="10">
        <v>0.96</v>
      </c>
    </row>
    <row r="48" spans="1:71" s="17" customFormat="1" x14ac:dyDescent="0.25">
      <c r="A48" s="9">
        <v>112</v>
      </c>
      <c r="B48" s="10">
        <v>57</v>
      </c>
      <c r="C48" s="10" t="s">
        <v>59</v>
      </c>
      <c r="D48" s="10">
        <v>1</v>
      </c>
      <c r="E48" s="10" t="s">
        <v>60</v>
      </c>
      <c r="F48" s="10">
        <v>2</v>
      </c>
      <c r="G48" s="10" t="s">
        <v>92</v>
      </c>
      <c r="H48" s="10">
        <v>2</v>
      </c>
      <c r="I48" s="64" t="s">
        <v>64</v>
      </c>
      <c r="J48" s="65">
        <v>66</v>
      </c>
      <c r="K48" s="11" t="s">
        <v>64</v>
      </c>
      <c r="L48" s="65" t="s">
        <v>62</v>
      </c>
      <c r="M48" s="65">
        <v>1</v>
      </c>
      <c r="N48" s="10" t="s">
        <v>71</v>
      </c>
      <c r="O48" s="10">
        <v>1</v>
      </c>
      <c r="P48" s="10">
        <v>1</v>
      </c>
      <c r="Q48" s="10" t="s">
        <v>76</v>
      </c>
      <c r="R48" s="10">
        <v>2</v>
      </c>
      <c r="S48" s="10">
        <v>7</v>
      </c>
      <c r="T48" s="10" t="s">
        <v>77</v>
      </c>
      <c r="U48" s="10"/>
      <c r="V48" s="10">
        <v>1</v>
      </c>
      <c r="W48" s="10" t="s">
        <v>71</v>
      </c>
      <c r="X48" s="10">
        <v>1</v>
      </c>
      <c r="Y48" s="14" t="s">
        <v>394</v>
      </c>
      <c r="Z48" s="14" t="s">
        <v>395</v>
      </c>
      <c r="AA48" s="14" t="s">
        <v>396</v>
      </c>
      <c r="AB48" s="15">
        <v>93</v>
      </c>
      <c r="AC48" s="15">
        <v>107</v>
      </c>
      <c r="AD48" s="10">
        <v>69</v>
      </c>
      <c r="AE48" s="10">
        <v>93</v>
      </c>
      <c r="AF48" s="10">
        <v>23</v>
      </c>
      <c r="AG48" s="10" t="s">
        <v>106</v>
      </c>
      <c r="AH48" s="19">
        <v>2</v>
      </c>
      <c r="AI48" s="66">
        <v>15</v>
      </c>
      <c r="AJ48" s="10">
        <v>8080</v>
      </c>
      <c r="AK48" s="65">
        <v>216000</v>
      </c>
      <c r="AL48" s="10"/>
      <c r="AM48" s="67">
        <v>29</v>
      </c>
      <c r="AN48" s="68">
        <v>1.1000000000000001</v>
      </c>
      <c r="AO48" s="10">
        <v>7.44</v>
      </c>
      <c r="AP48" s="10">
        <v>72</v>
      </c>
      <c r="AQ48" s="10">
        <v>35.1</v>
      </c>
      <c r="AR48" s="68">
        <v>23.8</v>
      </c>
      <c r="AS48" s="10">
        <v>-0.3</v>
      </c>
      <c r="AT48" s="65">
        <v>136</v>
      </c>
      <c r="AU48" s="65">
        <v>387</v>
      </c>
      <c r="AV48" s="65">
        <v>566</v>
      </c>
      <c r="AW48" s="65">
        <v>1720</v>
      </c>
      <c r="AX48" s="65">
        <v>13.3</v>
      </c>
      <c r="AY48" s="68">
        <v>11.9</v>
      </c>
      <c r="AZ48" s="10">
        <v>138</v>
      </c>
      <c r="BA48" s="65">
        <v>4.5</v>
      </c>
      <c r="BB48" s="65">
        <v>109</v>
      </c>
      <c r="BC48" s="65">
        <v>0</v>
      </c>
      <c r="BD48" s="10">
        <v>7272</v>
      </c>
      <c r="BE48" s="10">
        <v>81</v>
      </c>
      <c r="BF48" s="10">
        <v>0.8</v>
      </c>
      <c r="BG48" s="9">
        <v>4910000</v>
      </c>
      <c r="BH48" s="10">
        <v>0.53</v>
      </c>
      <c r="BI48" s="65"/>
      <c r="BJ48" s="10"/>
      <c r="BK48" s="10"/>
      <c r="BL48" s="10"/>
      <c r="BM48" s="10"/>
      <c r="BN48" s="10"/>
      <c r="BO48" s="10"/>
      <c r="BP48" s="10"/>
      <c r="BQ48" s="10"/>
      <c r="BR48" s="10"/>
      <c r="BS48" s="10"/>
    </row>
    <row r="49" spans="1:71" s="17" customFormat="1" x14ac:dyDescent="0.25">
      <c r="A49" s="9">
        <v>113</v>
      </c>
      <c r="B49" s="10">
        <v>43</v>
      </c>
      <c r="C49" s="10" t="s">
        <v>86</v>
      </c>
      <c r="D49" s="10">
        <v>2</v>
      </c>
      <c r="E49" s="10" t="s">
        <v>74</v>
      </c>
      <c r="F49" s="10">
        <v>3</v>
      </c>
      <c r="G49" s="70" t="s">
        <v>92</v>
      </c>
      <c r="H49" s="65">
        <v>2</v>
      </c>
      <c r="I49" s="64" t="s">
        <v>64</v>
      </c>
      <c r="J49" s="65">
        <v>110</v>
      </c>
      <c r="K49" s="11" t="s">
        <v>64</v>
      </c>
      <c r="L49" s="65" t="s">
        <v>62</v>
      </c>
      <c r="M49" s="65">
        <v>1</v>
      </c>
      <c r="N49" s="10" t="s">
        <v>71</v>
      </c>
      <c r="O49" s="10">
        <v>1</v>
      </c>
      <c r="Q49" s="10" t="s">
        <v>64</v>
      </c>
      <c r="R49" s="10">
        <v>2</v>
      </c>
      <c r="S49" s="10">
        <v>7</v>
      </c>
      <c r="T49" s="10" t="s">
        <v>77</v>
      </c>
      <c r="U49" s="10"/>
      <c r="V49" s="10">
        <v>1</v>
      </c>
      <c r="W49" s="10" t="s">
        <v>63</v>
      </c>
      <c r="X49" s="10">
        <v>2</v>
      </c>
      <c r="Y49" s="14" t="s">
        <v>206</v>
      </c>
      <c r="Z49" s="14"/>
      <c r="AA49" s="14" t="s">
        <v>397</v>
      </c>
      <c r="AB49" s="15">
        <v>95</v>
      </c>
      <c r="AC49" s="15">
        <v>160</v>
      </c>
      <c r="AD49" s="10">
        <v>90</v>
      </c>
      <c r="AE49" s="66">
        <v>93</v>
      </c>
      <c r="AF49" s="10">
        <v>18</v>
      </c>
      <c r="AG49" s="10" t="s">
        <v>119</v>
      </c>
      <c r="AH49" s="19">
        <v>1</v>
      </c>
      <c r="AI49" s="71">
        <v>13.3</v>
      </c>
      <c r="AJ49" s="10">
        <v>5130</v>
      </c>
      <c r="AK49" s="65">
        <v>179000</v>
      </c>
      <c r="AL49" s="10"/>
      <c r="AM49" s="65">
        <v>21</v>
      </c>
      <c r="AN49" s="65">
        <v>0.5</v>
      </c>
      <c r="AO49" s="10">
        <v>7.45</v>
      </c>
      <c r="AP49" s="10">
        <v>59.7</v>
      </c>
      <c r="AQ49" s="10">
        <v>33.799999999999997</v>
      </c>
      <c r="AR49" s="68">
        <v>23.4</v>
      </c>
      <c r="AS49" s="10">
        <v>-0.7</v>
      </c>
      <c r="AT49" s="65">
        <v>146</v>
      </c>
      <c r="AU49" s="65">
        <v>627</v>
      </c>
      <c r="AV49" s="65">
        <v>770</v>
      </c>
      <c r="AW49" s="65">
        <v>514</v>
      </c>
      <c r="AX49" s="65">
        <v>7.72</v>
      </c>
      <c r="AY49" s="68">
        <v>10.9</v>
      </c>
      <c r="AZ49" s="65">
        <v>143</v>
      </c>
      <c r="BA49" s="65">
        <v>3.5</v>
      </c>
      <c r="BB49" s="65">
        <v>112</v>
      </c>
      <c r="BC49" s="65">
        <v>0</v>
      </c>
      <c r="BD49" s="10">
        <v>4207</v>
      </c>
      <c r="BE49" s="10">
        <v>51</v>
      </c>
      <c r="BF49" s="10">
        <v>0.8</v>
      </c>
      <c r="BG49" s="10">
        <v>4990000</v>
      </c>
      <c r="BH49" s="66">
        <v>1.74</v>
      </c>
      <c r="BI49" s="65"/>
      <c r="BJ49" s="10"/>
      <c r="BK49" s="10"/>
      <c r="BL49" s="10"/>
      <c r="BM49" s="10"/>
      <c r="BN49" s="10"/>
      <c r="BO49" s="10"/>
      <c r="BP49" s="10"/>
      <c r="BQ49" s="10"/>
      <c r="BR49" s="10"/>
      <c r="BS49" s="10"/>
    </row>
    <row r="50" spans="1:71" s="17" customFormat="1" x14ac:dyDescent="0.25">
      <c r="A50" s="9">
        <v>114</v>
      </c>
      <c r="B50" s="10">
        <v>64</v>
      </c>
      <c r="C50" s="10" t="s">
        <v>59</v>
      </c>
      <c r="D50" s="10">
        <v>1</v>
      </c>
      <c r="E50" s="10" t="s">
        <v>81</v>
      </c>
      <c r="F50" s="10">
        <v>1</v>
      </c>
      <c r="G50" s="10" t="s">
        <v>92</v>
      </c>
      <c r="H50" s="10">
        <v>2</v>
      </c>
      <c r="I50" s="10">
        <v>1.75</v>
      </c>
      <c r="J50" s="10">
        <v>72</v>
      </c>
      <c r="K50" s="11">
        <v>23.510204081632654</v>
      </c>
      <c r="L50" s="10" t="s">
        <v>62</v>
      </c>
      <c r="M50" s="10">
        <v>1</v>
      </c>
      <c r="N50" s="10" t="s">
        <v>71</v>
      </c>
      <c r="O50" s="10">
        <v>1</v>
      </c>
      <c r="P50" s="64"/>
      <c r="Q50" s="10" t="s">
        <v>64</v>
      </c>
      <c r="R50" s="10">
        <v>2</v>
      </c>
      <c r="S50" s="10">
        <v>5</v>
      </c>
      <c r="T50" s="10" t="s">
        <v>77</v>
      </c>
      <c r="U50" s="10"/>
      <c r="V50" s="10">
        <v>1</v>
      </c>
      <c r="W50" s="10" t="s">
        <v>63</v>
      </c>
      <c r="X50" s="10">
        <v>2</v>
      </c>
      <c r="Y50" s="18"/>
      <c r="Z50" s="18"/>
      <c r="AA50" s="18"/>
      <c r="AB50" s="15">
        <v>78</v>
      </c>
      <c r="AC50" s="23"/>
      <c r="AE50" s="10">
        <v>95</v>
      </c>
      <c r="AF50" s="10">
        <v>22</v>
      </c>
      <c r="AG50" s="10" t="s">
        <v>80</v>
      </c>
      <c r="AH50" s="19">
        <v>4</v>
      </c>
      <c r="AI50" s="20">
        <v>11.5</v>
      </c>
      <c r="AJ50" s="9">
        <v>11410</v>
      </c>
      <c r="AK50" s="9">
        <v>325000</v>
      </c>
      <c r="AM50" s="10">
        <v>37</v>
      </c>
      <c r="AN50" s="10">
        <v>0.7</v>
      </c>
      <c r="AO50" s="27">
        <v>7.4</v>
      </c>
      <c r="AP50" s="10">
        <v>62.6</v>
      </c>
      <c r="AQ50" s="10">
        <v>34.4</v>
      </c>
      <c r="AR50" s="10">
        <v>23</v>
      </c>
      <c r="AS50" s="10">
        <v>-0.5</v>
      </c>
      <c r="AT50" s="10">
        <v>177.6</v>
      </c>
      <c r="AU50" s="10">
        <v>218</v>
      </c>
      <c r="AV50" s="10">
        <v>571</v>
      </c>
      <c r="AW50" s="10">
        <v>15</v>
      </c>
      <c r="AX50" s="20">
        <v>11.04</v>
      </c>
      <c r="AY50" s="20">
        <v>12.1</v>
      </c>
      <c r="AZ50" s="10">
        <v>133</v>
      </c>
      <c r="BA50" s="20">
        <v>4.4000000000000004</v>
      </c>
      <c r="BB50" s="10">
        <v>97.6</v>
      </c>
      <c r="BC50" s="10">
        <v>0</v>
      </c>
      <c r="BD50" s="9">
        <v>10269</v>
      </c>
      <c r="BE50" s="10">
        <v>0</v>
      </c>
      <c r="BF50" s="10">
        <v>2.5499999999999998</v>
      </c>
      <c r="BG50" s="10">
        <v>5100000</v>
      </c>
      <c r="BH50" s="10">
        <v>0.23</v>
      </c>
    </row>
    <row r="51" spans="1:71" s="17" customFormat="1" x14ac:dyDescent="0.25">
      <c r="A51" s="9">
        <v>116</v>
      </c>
      <c r="B51" s="10">
        <v>49</v>
      </c>
      <c r="C51" s="10" t="s">
        <v>59</v>
      </c>
      <c r="D51" s="10">
        <v>1</v>
      </c>
      <c r="E51" s="10" t="s">
        <v>81</v>
      </c>
      <c r="F51" s="10">
        <v>1</v>
      </c>
      <c r="G51" s="10" t="s">
        <v>92</v>
      </c>
      <c r="H51" s="10">
        <v>2</v>
      </c>
      <c r="I51" s="10">
        <v>1.66</v>
      </c>
      <c r="J51" s="10">
        <v>70</v>
      </c>
      <c r="K51" s="11">
        <v>25.402816083611555</v>
      </c>
      <c r="L51" s="10" t="s">
        <v>62</v>
      </c>
      <c r="M51" s="10">
        <v>1</v>
      </c>
      <c r="N51" s="10" t="s">
        <v>71</v>
      </c>
      <c r="O51" s="10">
        <v>1</v>
      </c>
      <c r="P51" s="64" t="s">
        <v>64</v>
      </c>
      <c r="Q51" s="10" t="s">
        <v>64</v>
      </c>
      <c r="R51" s="10">
        <v>2</v>
      </c>
      <c r="S51" s="10">
        <v>8</v>
      </c>
      <c r="T51" s="10" t="s">
        <v>77</v>
      </c>
      <c r="U51" s="10"/>
      <c r="V51" s="10">
        <v>1</v>
      </c>
      <c r="W51" s="10" t="s">
        <v>63</v>
      </c>
      <c r="X51" s="10">
        <v>2</v>
      </c>
      <c r="Y51" s="14" t="s">
        <v>398</v>
      </c>
      <c r="Z51" s="18"/>
      <c r="AA51" s="14" t="s">
        <v>95</v>
      </c>
      <c r="AB51" s="15">
        <v>84</v>
      </c>
      <c r="AC51" s="15">
        <v>120</v>
      </c>
      <c r="AD51" s="10">
        <v>80</v>
      </c>
      <c r="AE51" s="10">
        <v>91</v>
      </c>
      <c r="AF51" s="10">
        <v>22</v>
      </c>
      <c r="AG51" s="10" t="s">
        <v>80</v>
      </c>
      <c r="AH51" s="19">
        <v>4</v>
      </c>
      <c r="AI51" s="20">
        <v>15.2</v>
      </c>
      <c r="AJ51" s="10">
        <v>8160</v>
      </c>
      <c r="AK51" s="10">
        <v>195000</v>
      </c>
      <c r="AM51" s="10">
        <v>23</v>
      </c>
      <c r="AN51" s="10">
        <v>0.5</v>
      </c>
      <c r="AO51" s="10">
        <v>7.48</v>
      </c>
      <c r="AP51" s="10">
        <v>111</v>
      </c>
      <c r="AQ51" s="20">
        <v>28.1</v>
      </c>
      <c r="AR51" s="20">
        <v>20.399999999999999</v>
      </c>
      <c r="AS51" s="10">
        <v>-3.1</v>
      </c>
      <c r="AT51" s="10">
        <v>116</v>
      </c>
      <c r="AU51" s="10">
        <v>292</v>
      </c>
      <c r="AV51" s="10">
        <v>734</v>
      </c>
      <c r="AW51" s="10">
        <v>158</v>
      </c>
      <c r="AX51" s="10">
        <v>8.91</v>
      </c>
      <c r="AY51" s="20">
        <v>11.8</v>
      </c>
      <c r="AZ51" s="10">
        <v>135.9</v>
      </c>
      <c r="BA51" s="10">
        <v>3.88</v>
      </c>
      <c r="BB51" s="10">
        <v>100.5</v>
      </c>
      <c r="BC51" s="10">
        <v>0</v>
      </c>
      <c r="BD51" s="10">
        <v>7181</v>
      </c>
      <c r="BE51" s="10">
        <v>82</v>
      </c>
      <c r="BF51" s="20">
        <v>1.2</v>
      </c>
      <c r="BG51" s="10">
        <v>4960000</v>
      </c>
      <c r="BH51" s="10">
        <v>0.94</v>
      </c>
    </row>
    <row r="52" spans="1:71" s="17" customFormat="1" x14ac:dyDescent="0.25">
      <c r="A52" s="9">
        <v>118</v>
      </c>
      <c r="B52" s="10">
        <v>41</v>
      </c>
      <c r="C52" s="10" t="s">
        <v>86</v>
      </c>
      <c r="D52" s="10">
        <v>2</v>
      </c>
      <c r="E52" s="10" t="s">
        <v>60</v>
      </c>
      <c r="F52" s="10">
        <v>2</v>
      </c>
      <c r="G52" s="10" t="s">
        <v>70</v>
      </c>
      <c r="H52" s="10">
        <v>1</v>
      </c>
      <c r="I52" s="10">
        <v>1.63</v>
      </c>
      <c r="J52" s="10">
        <v>97</v>
      </c>
      <c r="K52" s="11">
        <v>36.508713161955669</v>
      </c>
      <c r="L52" s="10" t="s">
        <v>62</v>
      </c>
      <c r="M52" s="10">
        <v>1</v>
      </c>
      <c r="N52" s="10" t="s">
        <v>63</v>
      </c>
      <c r="O52" s="10">
        <v>2</v>
      </c>
      <c r="P52" s="10">
        <v>3</v>
      </c>
      <c r="Q52" s="10" t="s">
        <v>76</v>
      </c>
      <c r="R52" s="10">
        <v>2</v>
      </c>
      <c r="S52" s="10">
        <v>23</v>
      </c>
      <c r="T52" s="10" t="s">
        <v>65</v>
      </c>
      <c r="U52" s="10"/>
      <c r="V52" s="10">
        <v>2</v>
      </c>
      <c r="W52" s="10" t="s">
        <v>63</v>
      </c>
      <c r="X52" s="10">
        <v>2</v>
      </c>
      <c r="Y52" s="14" t="s">
        <v>399</v>
      </c>
      <c r="Z52" s="14" t="s">
        <v>400</v>
      </c>
      <c r="AA52" s="18"/>
      <c r="AB52" s="15">
        <v>90</v>
      </c>
      <c r="AC52" s="15">
        <v>100</v>
      </c>
      <c r="AD52" s="10">
        <v>60</v>
      </c>
      <c r="AE52" s="10">
        <v>97</v>
      </c>
      <c r="AF52" s="10">
        <v>16</v>
      </c>
      <c r="AG52" s="10" t="s">
        <v>69</v>
      </c>
      <c r="AH52" s="19">
        <v>0</v>
      </c>
      <c r="AI52" s="20">
        <v>11.2</v>
      </c>
      <c r="AJ52" s="9">
        <v>1430</v>
      </c>
      <c r="AK52" s="9">
        <v>160000</v>
      </c>
      <c r="AV52" s="10">
        <v>972</v>
      </c>
      <c r="BD52" s="10">
        <v>987</v>
      </c>
      <c r="BE52" s="10">
        <v>14</v>
      </c>
      <c r="BG52" s="9">
        <v>362000</v>
      </c>
    </row>
    <row r="53" spans="1:71" s="17" customFormat="1" x14ac:dyDescent="0.25">
      <c r="A53" s="9">
        <v>122</v>
      </c>
      <c r="B53" s="10">
        <v>72</v>
      </c>
      <c r="C53" s="10" t="s">
        <v>59</v>
      </c>
      <c r="D53" s="10">
        <v>1</v>
      </c>
      <c r="E53" s="10" t="s">
        <v>74</v>
      </c>
      <c r="F53" s="10">
        <v>3</v>
      </c>
      <c r="G53" s="10" t="s">
        <v>75</v>
      </c>
      <c r="H53" s="10">
        <v>3</v>
      </c>
      <c r="I53" s="10">
        <v>1.6</v>
      </c>
      <c r="J53" s="10">
        <v>70</v>
      </c>
      <c r="K53" s="11">
        <v>27.343749999999996</v>
      </c>
      <c r="L53" s="10" t="s">
        <v>62</v>
      </c>
      <c r="M53" s="10">
        <v>1</v>
      </c>
      <c r="N53" s="10" t="s">
        <v>63</v>
      </c>
      <c r="O53" s="10">
        <v>2</v>
      </c>
      <c r="P53" s="10">
        <v>3</v>
      </c>
      <c r="Q53" s="10" t="s">
        <v>76</v>
      </c>
      <c r="R53" s="10">
        <v>2</v>
      </c>
      <c r="S53" s="10">
        <v>14</v>
      </c>
      <c r="T53" s="10" t="s">
        <v>71</v>
      </c>
      <c r="U53" s="10"/>
      <c r="V53" s="10">
        <v>3</v>
      </c>
      <c r="W53" s="10" t="s">
        <v>63</v>
      </c>
      <c r="X53" s="10">
        <v>2</v>
      </c>
      <c r="Y53" s="14" t="s">
        <v>159</v>
      </c>
      <c r="Z53" s="14" t="s">
        <v>124</v>
      </c>
      <c r="AA53" s="14" t="s">
        <v>281</v>
      </c>
      <c r="AB53" s="15">
        <v>93</v>
      </c>
      <c r="AC53" s="15">
        <v>117</v>
      </c>
      <c r="AD53" s="10">
        <v>67</v>
      </c>
      <c r="AE53" s="10">
        <v>93</v>
      </c>
      <c r="AF53" s="10">
        <v>24</v>
      </c>
      <c r="AG53" s="10" t="s">
        <v>106</v>
      </c>
      <c r="AH53" s="19">
        <v>2</v>
      </c>
      <c r="AI53" s="20">
        <v>16.600000000000001</v>
      </c>
      <c r="AJ53" s="9">
        <v>6020</v>
      </c>
      <c r="AK53" s="9">
        <v>259000</v>
      </c>
      <c r="AM53" s="10">
        <v>142</v>
      </c>
      <c r="AN53" s="20">
        <v>2.6</v>
      </c>
      <c r="AU53" s="10">
        <v>261</v>
      </c>
      <c r="AV53" s="9">
        <v>1084</v>
      </c>
      <c r="AW53" s="10">
        <v>33</v>
      </c>
      <c r="AX53" s="10">
        <v>2.3199999999999998</v>
      </c>
      <c r="AY53" s="20">
        <v>12.6</v>
      </c>
      <c r="AZ53" s="10">
        <v>131</v>
      </c>
      <c r="BA53" s="20">
        <v>5.0999999999999996</v>
      </c>
      <c r="BC53" s="10">
        <v>0</v>
      </c>
      <c r="BD53" s="9">
        <v>4395</v>
      </c>
      <c r="BE53" s="10">
        <v>60</v>
      </c>
      <c r="BG53" s="9">
        <v>4770000</v>
      </c>
      <c r="BH53" s="10">
        <v>0.85</v>
      </c>
    </row>
    <row r="54" spans="1:71" s="17" customFormat="1" x14ac:dyDescent="0.25">
      <c r="A54" s="9">
        <v>121</v>
      </c>
      <c r="B54" s="10">
        <v>88</v>
      </c>
      <c r="C54" s="10" t="s">
        <v>59</v>
      </c>
      <c r="D54" s="10">
        <v>1</v>
      </c>
      <c r="E54" s="10" t="s">
        <v>81</v>
      </c>
      <c r="F54" s="10">
        <v>1</v>
      </c>
      <c r="G54" s="10" t="s">
        <v>92</v>
      </c>
      <c r="H54" s="10">
        <v>2</v>
      </c>
      <c r="I54" s="10">
        <v>1.62</v>
      </c>
      <c r="J54" s="10">
        <v>87</v>
      </c>
      <c r="K54" s="11">
        <v>33.150434385002278</v>
      </c>
      <c r="L54" s="10" t="s">
        <v>62</v>
      </c>
      <c r="M54" s="10">
        <v>1</v>
      </c>
      <c r="N54" s="10" t="s">
        <v>71</v>
      </c>
      <c r="O54" s="10">
        <v>1</v>
      </c>
      <c r="Q54" s="10" t="s">
        <v>64</v>
      </c>
      <c r="R54" s="10">
        <v>2</v>
      </c>
      <c r="S54" s="10">
        <v>2</v>
      </c>
      <c r="T54" s="10" t="s">
        <v>77</v>
      </c>
      <c r="U54" s="10"/>
      <c r="V54" s="10">
        <v>1</v>
      </c>
      <c r="W54" s="10" t="s">
        <v>71</v>
      </c>
      <c r="X54" s="10">
        <v>1</v>
      </c>
      <c r="Y54" s="14" t="s">
        <v>401</v>
      </c>
      <c r="Z54" s="14" t="s">
        <v>402</v>
      </c>
      <c r="AA54" s="14" t="s">
        <v>90</v>
      </c>
      <c r="AB54" s="15">
        <v>86</v>
      </c>
      <c r="AC54" s="15">
        <v>151</v>
      </c>
      <c r="AD54" s="10">
        <v>85</v>
      </c>
      <c r="AE54" s="10">
        <v>87</v>
      </c>
      <c r="AF54" s="10">
        <v>24</v>
      </c>
      <c r="AG54" s="10" t="s">
        <v>119</v>
      </c>
      <c r="AH54" s="19">
        <v>1</v>
      </c>
      <c r="AI54" s="20">
        <v>11.5</v>
      </c>
      <c r="AJ54" s="9">
        <v>9570</v>
      </c>
      <c r="AK54" s="9">
        <v>268000</v>
      </c>
      <c r="AM54" s="10">
        <v>53</v>
      </c>
      <c r="AN54" s="10">
        <v>0.6</v>
      </c>
      <c r="AO54" s="10">
        <v>7.44</v>
      </c>
      <c r="AP54" s="10">
        <v>89.8</v>
      </c>
      <c r="AQ54" s="10">
        <v>38.6</v>
      </c>
      <c r="AR54" s="20">
        <v>25.8</v>
      </c>
      <c r="AS54" s="20">
        <v>1.7</v>
      </c>
      <c r="AT54" s="10">
        <v>152.6</v>
      </c>
      <c r="AU54" s="10">
        <v>264</v>
      </c>
      <c r="AV54" s="10">
        <v>383</v>
      </c>
      <c r="AW54" s="10">
        <v>72</v>
      </c>
      <c r="AX54" s="10">
        <v>2.99</v>
      </c>
      <c r="AY54" s="20">
        <v>13.2</v>
      </c>
      <c r="AZ54" s="10">
        <v>139.19999999999999</v>
      </c>
      <c r="BA54" s="10">
        <v>4.1500000000000004</v>
      </c>
      <c r="BB54" s="10">
        <v>101.4</v>
      </c>
      <c r="BC54" s="10">
        <v>0</v>
      </c>
      <c r="BD54" s="9">
        <v>8804</v>
      </c>
      <c r="BE54" s="10">
        <v>96</v>
      </c>
      <c r="BF54" s="10">
        <v>1.82</v>
      </c>
      <c r="BG54" s="9">
        <v>3740000</v>
      </c>
      <c r="BH54" s="20">
        <v>1.8</v>
      </c>
    </row>
    <row r="55" spans="1:71" s="17" customFormat="1" x14ac:dyDescent="0.25">
      <c r="A55" s="9">
        <v>124</v>
      </c>
      <c r="B55" s="10">
        <v>35</v>
      </c>
      <c r="C55" s="10" t="s">
        <v>59</v>
      </c>
      <c r="D55" s="10">
        <v>1</v>
      </c>
      <c r="E55" s="10" t="s">
        <v>81</v>
      </c>
      <c r="F55" s="10">
        <v>1</v>
      </c>
      <c r="G55" s="10" t="s">
        <v>92</v>
      </c>
      <c r="H55" s="10">
        <v>2</v>
      </c>
      <c r="I55" s="10">
        <v>1.74</v>
      </c>
      <c r="J55" s="10">
        <v>87</v>
      </c>
      <c r="K55" s="11">
        <v>28.735632183908045</v>
      </c>
      <c r="L55" s="10" t="s">
        <v>62</v>
      </c>
      <c r="M55" s="10">
        <v>1</v>
      </c>
      <c r="N55" s="10" t="s">
        <v>71</v>
      </c>
      <c r="O55" s="10">
        <v>1</v>
      </c>
      <c r="Q55" s="10" t="s">
        <v>64</v>
      </c>
      <c r="R55" s="10">
        <v>2</v>
      </c>
      <c r="S55" s="10">
        <v>3</v>
      </c>
      <c r="T55" s="10" t="s">
        <v>77</v>
      </c>
      <c r="U55" s="10"/>
      <c r="V55" s="10">
        <v>1</v>
      </c>
      <c r="W55" s="10" t="s">
        <v>71</v>
      </c>
      <c r="X55" s="10">
        <v>1</v>
      </c>
      <c r="Y55" s="18"/>
      <c r="Z55" s="18"/>
      <c r="AA55" s="14" t="s">
        <v>90</v>
      </c>
      <c r="AB55" s="15">
        <v>103</v>
      </c>
      <c r="AC55" s="15">
        <v>120</v>
      </c>
      <c r="AD55" s="10">
        <v>70</v>
      </c>
      <c r="AE55" s="10">
        <v>93</v>
      </c>
      <c r="AF55" s="10">
        <v>23</v>
      </c>
      <c r="AG55" s="10" t="s">
        <v>85</v>
      </c>
      <c r="AH55" s="19">
        <v>3</v>
      </c>
      <c r="AI55" s="20">
        <v>16.7</v>
      </c>
      <c r="AJ55" s="9">
        <v>8570</v>
      </c>
      <c r="AK55" s="9">
        <v>259000</v>
      </c>
      <c r="AM55" s="10">
        <v>23</v>
      </c>
      <c r="AN55" s="10">
        <v>0.8</v>
      </c>
      <c r="AO55" s="9">
        <v>7.41</v>
      </c>
      <c r="AP55" s="10">
        <v>54.8</v>
      </c>
      <c r="AQ55" s="10">
        <v>33.700000000000003</v>
      </c>
      <c r="AR55" s="20">
        <v>21.1</v>
      </c>
      <c r="AS55" s="10">
        <v>-2.6</v>
      </c>
      <c r="AT55" s="10">
        <v>129.30000000000001</v>
      </c>
      <c r="AU55" s="10">
        <v>380</v>
      </c>
      <c r="AV55" s="10">
        <v>514</v>
      </c>
      <c r="AW55" s="10">
        <v>66</v>
      </c>
      <c r="AX55" s="10">
        <v>18.920000000000002</v>
      </c>
      <c r="AY55" s="20">
        <v>12.3</v>
      </c>
      <c r="AZ55" s="10">
        <v>140.9</v>
      </c>
      <c r="BA55" s="10">
        <v>2.99</v>
      </c>
      <c r="BB55" s="10">
        <v>98.7</v>
      </c>
      <c r="BC55" s="10">
        <v>0</v>
      </c>
      <c r="BD55" s="9">
        <v>7713</v>
      </c>
      <c r="BE55" s="10">
        <v>86</v>
      </c>
      <c r="BF55" s="10">
        <v>2.91</v>
      </c>
      <c r="BG55" s="9">
        <v>5660000</v>
      </c>
      <c r="BH55" s="10">
        <v>0.74</v>
      </c>
    </row>
    <row r="56" spans="1:71" s="17" customFormat="1" x14ac:dyDescent="0.25">
      <c r="A56" s="9">
        <v>88</v>
      </c>
      <c r="B56" s="10">
        <v>58</v>
      </c>
      <c r="C56" s="10" t="s">
        <v>59</v>
      </c>
      <c r="D56" s="10">
        <v>1</v>
      </c>
      <c r="E56" s="10" t="s">
        <v>81</v>
      </c>
      <c r="F56" s="10">
        <v>1</v>
      </c>
      <c r="G56" s="10" t="s">
        <v>70</v>
      </c>
      <c r="H56" s="10">
        <v>1</v>
      </c>
      <c r="I56" s="10">
        <v>1.72</v>
      </c>
      <c r="J56" s="10">
        <v>112</v>
      </c>
      <c r="K56" s="11">
        <f t="shared" ref="K56:K57" si="1">J56/(I56*I56)</f>
        <v>37.858301784748519</v>
      </c>
      <c r="L56" s="10" t="s">
        <v>62</v>
      </c>
      <c r="M56" s="10">
        <v>1</v>
      </c>
      <c r="N56" s="10" t="s">
        <v>63</v>
      </c>
      <c r="O56" s="10">
        <v>2</v>
      </c>
      <c r="P56" s="10">
        <v>4</v>
      </c>
      <c r="Q56" s="10" t="s">
        <v>76</v>
      </c>
      <c r="R56" s="10">
        <v>2</v>
      </c>
      <c r="S56" s="10">
        <v>5</v>
      </c>
      <c r="T56" s="10" t="s">
        <v>65</v>
      </c>
      <c r="U56" s="10"/>
      <c r="V56" s="10">
        <v>2</v>
      </c>
      <c r="W56" s="10" t="s">
        <v>63</v>
      </c>
      <c r="X56" s="10">
        <v>2</v>
      </c>
      <c r="Y56" s="14" t="s">
        <v>191</v>
      </c>
      <c r="Z56" s="14" t="s">
        <v>124</v>
      </c>
      <c r="AA56" s="14" t="s">
        <v>366</v>
      </c>
      <c r="AB56" s="15">
        <v>74</v>
      </c>
      <c r="AC56" s="21">
        <v>160</v>
      </c>
      <c r="AD56" s="9">
        <v>100</v>
      </c>
      <c r="AE56" s="10">
        <v>92</v>
      </c>
      <c r="AF56" s="10">
        <v>21</v>
      </c>
      <c r="AG56" s="10" t="s">
        <v>69</v>
      </c>
      <c r="AH56" s="19">
        <v>0</v>
      </c>
      <c r="AI56" s="20">
        <v>15.2</v>
      </c>
      <c r="AJ56" s="10">
        <v>3600</v>
      </c>
      <c r="AK56" s="10">
        <v>153000</v>
      </c>
      <c r="AM56" s="10">
        <v>27</v>
      </c>
      <c r="AN56" s="10">
        <v>0.8</v>
      </c>
      <c r="AU56" s="10">
        <v>263</v>
      </c>
      <c r="AV56" s="10">
        <v>1044</v>
      </c>
      <c r="AW56" s="10">
        <v>85</v>
      </c>
      <c r="AX56" s="10">
        <v>2.69</v>
      </c>
      <c r="AY56" s="20">
        <v>12.4</v>
      </c>
      <c r="AZ56" s="10">
        <v>135</v>
      </c>
      <c r="BA56" s="20">
        <v>4.5</v>
      </c>
      <c r="BC56" s="10">
        <v>0</v>
      </c>
      <c r="BD56" s="10">
        <v>2016</v>
      </c>
      <c r="BE56" s="10">
        <v>180</v>
      </c>
      <c r="BG56" s="10">
        <v>5490000</v>
      </c>
      <c r="BH56" s="10">
        <v>0.31</v>
      </c>
    </row>
    <row r="57" spans="1:71" s="23" customFormat="1" x14ac:dyDescent="0.25">
      <c r="A57" s="21">
        <v>81</v>
      </c>
      <c r="B57" s="15">
        <v>63</v>
      </c>
      <c r="C57" s="15" t="s">
        <v>59</v>
      </c>
      <c r="D57" s="15">
        <v>1</v>
      </c>
      <c r="E57" s="15" t="s">
        <v>81</v>
      </c>
      <c r="F57" s="15">
        <v>1</v>
      </c>
      <c r="G57" s="15" t="s">
        <v>70</v>
      </c>
      <c r="H57" s="15">
        <v>1</v>
      </c>
      <c r="I57" s="15">
        <v>1.76</v>
      </c>
      <c r="J57" s="15">
        <v>94</v>
      </c>
      <c r="K57" s="11">
        <f t="shared" si="1"/>
        <v>30.346074380165291</v>
      </c>
      <c r="L57" s="15" t="s">
        <v>62</v>
      </c>
      <c r="M57" s="15">
        <v>1</v>
      </c>
      <c r="N57" s="15" t="s">
        <v>63</v>
      </c>
      <c r="O57" s="15">
        <v>2</v>
      </c>
      <c r="P57" s="10">
        <v>1</v>
      </c>
      <c r="Q57" s="10" t="s">
        <v>76</v>
      </c>
      <c r="R57" s="10">
        <v>2</v>
      </c>
      <c r="S57" s="10">
        <v>9</v>
      </c>
      <c r="T57" s="15" t="s">
        <v>77</v>
      </c>
      <c r="U57" s="15"/>
      <c r="V57" s="15">
        <v>1</v>
      </c>
      <c r="W57" s="15" t="s">
        <v>63</v>
      </c>
      <c r="X57" s="15">
        <v>2</v>
      </c>
      <c r="Y57" s="14" t="s">
        <v>256</v>
      </c>
      <c r="Z57" s="14" t="s">
        <v>364</v>
      </c>
      <c r="AA57" s="14" t="s">
        <v>95</v>
      </c>
      <c r="AB57" s="15">
        <v>97</v>
      </c>
      <c r="AE57" s="15">
        <v>89</v>
      </c>
      <c r="AF57" s="15">
        <v>15</v>
      </c>
      <c r="AG57" s="15" t="s">
        <v>85</v>
      </c>
      <c r="AH57" s="19">
        <v>3</v>
      </c>
      <c r="AI57" s="15">
        <v>13</v>
      </c>
      <c r="AJ57" s="21">
        <v>8180</v>
      </c>
      <c r="AK57" s="21">
        <v>137000</v>
      </c>
      <c r="AL57" s="15">
        <v>134</v>
      </c>
      <c r="AM57" s="15">
        <v>50</v>
      </c>
      <c r="AN57" s="38">
        <v>1.3</v>
      </c>
      <c r="AO57" s="15">
        <v>7.45</v>
      </c>
      <c r="AP57" s="15">
        <v>51.4</v>
      </c>
      <c r="AQ57" s="38">
        <v>29.5</v>
      </c>
      <c r="AR57" s="38">
        <v>20.5</v>
      </c>
      <c r="AS57" s="15">
        <v>-3.5</v>
      </c>
      <c r="AT57" s="15">
        <v>124</v>
      </c>
      <c r="AU57" s="15">
        <v>334</v>
      </c>
      <c r="AV57" s="21">
        <v>1063</v>
      </c>
      <c r="AW57" s="15">
        <v>259</v>
      </c>
      <c r="AX57" s="15">
        <v>22.91</v>
      </c>
      <c r="AY57" s="38">
        <v>12.7</v>
      </c>
      <c r="AZ57" s="15">
        <v>134</v>
      </c>
      <c r="BA57" s="38">
        <v>3.8</v>
      </c>
      <c r="BB57" s="15">
        <v>128</v>
      </c>
      <c r="BC57" s="15">
        <v>0</v>
      </c>
      <c r="BD57" s="21">
        <v>6708</v>
      </c>
      <c r="BE57" s="15">
        <v>82</v>
      </c>
      <c r="BF57" s="15">
        <v>0.9</v>
      </c>
      <c r="BG57" s="21">
        <v>4310000</v>
      </c>
      <c r="BH57" s="15">
        <v>0.6</v>
      </c>
    </row>
    <row r="58" spans="1:71" s="17" customFormat="1" x14ac:dyDescent="0.25">
      <c r="A58" s="9">
        <v>126</v>
      </c>
      <c r="B58" s="10">
        <v>94</v>
      </c>
      <c r="C58" s="10" t="s">
        <v>59</v>
      </c>
      <c r="D58" s="10">
        <v>1</v>
      </c>
      <c r="E58" s="10" t="s">
        <v>81</v>
      </c>
      <c r="F58" s="10">
        <v>1</v>
      </c>
      <c r="G58" s="10" t="s">
        <v>61</v>
      </c>
      <c r="H58" s="10">
        <v>4</v>
      </c>
      <c r="I58" s="10">
        <v>1.8</v>
      </c>
      <c r="J58" s="10">
        <v>70</v>
      </c>
      <c r="K58" s="11">
        <v>21.604938271604937</v>
      </c>
      <c r="L58" s="10" t="s">
        <v>62</v>
      </c>
      <c r="M58" s="10">
        <v>1</v>
      </c>
      <c r="N58" s="10" t="s">
        <v>63</v>
      </c>
      <c r="O58" s="10">
        <v>2</v>
      </c>
      <c r="P58" s="10">
        <v>1</v>
      </c>
      <c r="Q58" s="10" t="s">
        <v>76</v>
      </c>
      <c r="R58" s="10">
        <v>2</v>
      </c>
      <c r="S58" s="10">
        <v>2</v>
      </c>
      <c r="T58" s="10" t="s">
        <v>77</v>
      </c>
      <c r="U58" s="10"/>
      <c r="V58" s="10">
        <v>1</v>
      </c>
      <c r="W58" s="10" t="s">
        <v>63</v>
      </c>
      <c r="X58" s="10">
        <v>2</v>
      </c>
      <c r="Y58" s="14" t="s">
        <v>159</v>
      </c>
      <c r="Z58" s="14" t="s">
        <v>403</v>
      </c>
      <c r="AA58" s="14" t="s">
        <v>404</v>
      </c>
      <c r="AB58" s="15">
        <v>80</v>
      </c>
      <c r="AC58" s="15">
        <v>110</v>
      </c>
      <c r="AD58" s="10">
        <v>60</v>
      </c>
      <c r="AE58" s="10">
        <v>95</v>
      </c>
      <c r="AF58" s="10">
        <v>18</v>
      </c>
      <c r="AG58" s="10" t="s">
        <v>119</v>
      </c>
      <c r="AH58" s="19">
        <v>1</v>
      </c>
      <c r="AI58" s="10">
        <v>13</v>
      </c>
      <c r="AJ58" s="10">
        <v>7930</v>
      </c>
      <c r="AK58" s="10">
        <v>193000</v>
      </c>
      <c r="AM58" s="10">
        <v>77</v>
      </c>
      <c r="AN58" s="20">
        <v>1.5</v>
      </c>
      <c r="AO58" s="10">
        <v>7.35</v>
      </c>
      <c r="AP58" s="10">
        <v>40</v>
      </c>
      <c r="AQ58" s="10">
        <v>37.799999999999997</v>
      </c>
      <c r="AR58" s="20">
        <v>20.399999999999999</v>
      </c>
      <c r="AS58" s="10">
        <v>-4.5999999999999996</v>
      </c>
      <c r="AT58" s="10">
        <v>107</v>
      </c>
      <c r="AU58" s="10">
        <v>146</v>
      </c>
      <c r="AV58" s="10">
        <v>7137</v>
      </c>
      <c r="AW58" s="10">
        <v>49</v>
      </c>
      <c r="AX58" s="10">
        <v>1.89</v>
      </c>
      <c r="AY58" s="20">
        <v>12.9</v>
      </c>
      <c r="AZ58" s="10">
        <v>141</v>
      </c>
      <c r="BA58" s="20">
        <v>4.8</v>
      </c>
      <c r="BB58" s="10">
        <v>111</v>
      </c>
      <c r="BD58" s="10">
        <v>7216</v>
      </c>
      <c r="BE58" s="10">
        <v>79</v>
      </c>
      <c r="BF58" s="10">
        <v>2.21</v>
      </c>
      <c r="BG58" s="10">
        <v>4500000</v>
      </c>
      <c r="BH58" s="10">
        <v>1.81</v>
      </c>
    </row>
    <row r="59" spans="1:71" s="17" customFormat="1" x14ac:dyDescent="0.25">
      <c r="A59" s="9">
        <v>125</v>
      </c>
      <c r="B59" s="10">
        <v>61</v>
      </c>
      <c r="C59" s="10" t="s">
        <v>59</v>
      </c>
      <c r="D59" s="10">
        <v>1</v>
      </c>
      <c r="E59" s="10" t="s">
        <v>60</v>
      </c>
      <c r="F59" s="10">
        <v>2</v>
      </c>
      <c r="G59" s="10" t="s">
        <v>61</v>
      </c>
      <c r="H59" s="10">
        <v>4</v>
      </c>
      <c r="I59" s="10">
        <v>1.7</v>
      </c>
      <c r="J59" s="10">
        <v>60</v>
      </c>
      <c r="K59" s="11">
        <v>20.761245674740486</v>
      </c>
      <c r="L59" s="10" t="s">
        <v>62</v>
      </c>
      <c r="M59" s="10">
        <v>1</v>
      </c>
      <c r="N59" s="10" t="s">
        <v>63</v>
      </c>
      <c r="O59" s="10">
        <v>2</v>
      </c>
      <c r="Q59" s="10" t="s">
        <v>64</v>
      </c>
      <c r="R59" s="10">
        <v>1</v>
      </c>
      <c r="S59" s="10">
        <v>8</v>
      </c>
      <c r="T59" s="10" t="s">
        <v>71</v>
      </c>
      <c r="U59" s="10"/>
      <c r="V59" s="10">
        <v>3</v>
      </c>
      <c r="W59" s="10" t="s">
        <v>63</v>
      </c>
      <c r="X59" s="10">
        <v>2</v>
      </c>
      <c r="Y59" s="14" t="s">
        <v>405</v>
      </c>
      <c r="Z59" s="14" t="s">
        <v>406</v>
      </c>
      <c r="AA59" s="14" t="s">
        <v>407</v>
      </c>
      <c r="AB59" s="15">
        <v>84</v>
      </c>
      <c r="AC59" s="15">
        <v>86</v>
      </c>
      <c r="AD59" s="10">
        <v>54</v>
      </c>
      <c r="AE59" s="10">
        <v>96</v>
      </c>
      <c r="AF59" s="10">
        <v>24</v>
      </c>
      <c r="AG59" s="10" t="s">
        <v>119</v>
      </c>
      <c r="AH59" s="19">
        <v>1</v>
      </c>
      <c r="AI59" s="20">
        <v>8.3000000000000007</v>
      </c>
      <c r="AJ59" s="10">
        <v>7900</v>
      </c>
      <c r="AK59" s="10">
        <v>171000</v>
      </c>
      <c r="AM59" s="10">
        <v>119</v>
      </c>
      <c r="AN59" s="20">
        <v>3.8</v>
      </c>
      <c r="AO59" s="10">
        <v>7.24</v>
      </c>
      <c r="AP59" s="10">
        <v>91.4</v>
      </c>
      <c r="AQ59" s="20">
        <v>19.899999999999999</v>
      </c>
      <c r="AR59" s="20">
        <v>8.5</v>
      </c>
      <c r="AS59" s="10">
        <v>-17.2</v>
      </c>
      <c r="AT59" s="10">
        <v>77</v>
      </c>
      <c r="AU59" s="10">
        <v>236</v>
      </c>
      <c r="AV59" s="10">
        <v>6241</v>
      </c>
      <c r="AW59" s="10">
        <v>28</v>
      </c>
      <c r="AX59" s="10">
        <v>7.84</v>
      </c>
      <c r="AY59" s="20">
        <v>18.899999999999999</v>
      </c>
      <c r="AZ59" s="10">
        <v>138</v>
      </c>
      <c r="BA59" s="20">
        <v>5.4</v>
      </c>
      <c r="BB59" s="10">
        <v>113</v>
      </c>
      <c r="BC59" s="10">
        <v>0</v>
      </c>
      <c r="BD59" s="10">
        <v>6557</v>
      </c>
      <c r="BE59" s="10">
        <v>237</v>
      </c>
      <c r="BF59" s="10">
        <v>1.85</v>
      </c>
      <c r="BG59" s="10">
        <v>2670000</v>
      </c>
      <c r="BH59" s="20">
        <v>1.07</v>
      </c>
    </row>
    <row r="60" spans="1:71" s="17" customFormat="1" x14ac:dyDescent="0.25">
      <c r="A60" s="9">
        <v>128</v>
      </c>
      <c r="B60" s="10">
        <v>79</v>
      </c>
      <c r="C60" s="10" t="s">
        <v>59</v>
      </c>
      <c r="D60" s="10">
        <v>1</v>
      </c>
      <c r="E60" s="10" t="s">
        <v>81</v>
      </c>
      <c r="F60" s="10">
        <v>1</v>
      </c>
      <c r="G60" s="10" t="s">
        <v>92</v>
      </c>
      <c r="H60" s="10">
        <v>2</v>
      </c>
      <c r="I60" s="10">
        <v>1.73</v>
      </c>
      <c r="J60" s="10">
        <v>50</v>
      </c>
      <c r="K60" s="11">
        <v>16.706204684419792</v>
      </c>
      <c r="L60" s="10" t="s">
        <v>62</v>
      </c>
      <c r="M60" s="10">
        <v>1</v>
      </c>
      <c r="N60" s="10" t="s">
        <v>71</v>
      </c>
      <c r="O60" s="10">
        <v>1</v>
      </c>
      <c r="Q60" s="10" t="s">
        <v>64</v>
      </c>
      <c r="R60" s="10">
        <v>2</v>
      </c>
      <c r="S60" s="10">
        <v>4</v>
      </c>
      <c r="T60" s="10" t="s">
        <v>71</v>
      </c>
      <c r="U60" s="10"/>
      <c r="V60" s="10">
        <v>3</v>
      </c>
      <c r="W60" s="10" t="s">
        <v>63</v>
      </c>
      <c r="X60" s="10">
        <v>2</v>
      </c>
      <c r="Y60" s="14" t="s">
        <v>408</v>
      </c>
      <c r="Z60" s="14" t="s">
        <v>409</v>
      </c>
      <c r="AA60" s="14" t="s">
        <v>410</v>
      </c>
      <c r="AB60" s="15">
        <v>80</v>
      </c>
      <c r="AC60" s="15">
        <v>108</v>
      </c>
      <c r="AD60" s="10">
        <v>80</v>
      </c>
      <c r="AE60" s="10">
        <v>94</v>
      </c>
      <c r="AF60" s="10">
        <v>24</v>
      </c>
      <c r="AG60" s="10" t="s">
        <v>80</v>
      </c>
      <c r="AH60" s="19">
        <v>4</v>
      </c>
      <c r="AI60" s="20">
        <v>11.3</v>
      </c>
      <c r="AJ60" s="10">
        <v>8170</v>
      </c>
      <c r="AK60" s="10">
        <v>194000</v>
      </c>
      <c r="AM60" s="10">
        <v>39</v>
      </c>
      <c r="AN60" s="10">
        <v>0.5</v>
      </c>
      <c r="AO60" s="10">
        <v>7.42</v>
      </c>
      <c r="AP60" s="10">
        <v>64</v>
      </c>
      <c r="AQ60" s="10">
        <v>43.8</v>
      </c>
      <c r="AR60" s="20">
        <v>28.1</v>
      </c>
      <c r="AS60" s="20">
        <v>3.3</v>
      </c>
      <c r="AT60" s="10">
        <v>184</v>
      </c>
      <c r="AU60" s="10">
        <v>139</v>
      </c>
      <c r="AV60" s="10">
        <v>490</v>
      </c>
      <c r="AW60" s="10">
        <v>15</v>
      </c>
      <c r="AX60" s="10">
        <v>5.81</v>
      </c>
      <c r="AY60" s="20">
        <v>12.4</v>
      </c>
      <c r="AZ60" s="10">
        <v>141</v>
      </c>
      <c r="BA60" s="10">
        <v>3.24</v>
      </c>
      <c r="BB60" s="10">
        <v>4.71</v>
      </c>
      <c r="BC60" s="10">
        <v>0</v>
      </c>
      <c r="BD60" s="10">
        <v>7435</v>
      </c>
      <c r="BE60" s="10">
        <v>82</v>
      </c>
      <c r="BF60" s="10">
        <v>2.58</v>
      </c>
      <c r="BG60" s="10">
        <v>4090000</v>
      </c>
      <c r="BH60" s="20">
        <v>1.03</v>
      </c>
    </row>
    <row r="61" spans="1:71" s="17" customFormat="1" x14ac:dyDescent="0.25">
      <c r="A61" s="67">
        <v>130</v>
      </c>
      <c r="B61" s="65">
        <v>47</v>
      </c>
      <c r="C61" s="10" t="s">
        <v>59</v>
      </c>
      <c r="D61" s="10">
        <v>1</v>
      </c>
      <c r="E61" s="10" t="s">
        <v>74</v>
      </c>
      <c r="F61" s="10">
        <v>3</v>
      </c>
      <c r="G61" s="10" t="s">
        <v>92</v>
      </c>
      <c r="H61" s="10">
        <v>2</v>
      </c>
      <c r="I61" s="65">
        <v>1.73</v>
      </c>
      <c r="J61" s="65">
        <v>96</v>
      </c>
      <c r="K61" s="11">
        <v>32.075912994086003</v>
      </c>
      <c r="L61" s="10" t="s">
        <v>62</v>
      </c>
      <c r="M61" s="10">
        <v>1</v>
      </c>
      <c r="N61" s="10" t="s">
        <v>63</v>
      </c>
      <c r="O61" s="10">
        <v>2</v>
      </c>
      <c r="P61" s="10">
        <v>1</v>
      </c>
      <c r="Q61" s="10" t="s">
        <v>76</v>
      </c>
      <c r="R61" s="10">
        <v>2</v>
      </c>
      <c r="S61" s="10">
        <v>3</v>
      </c>
      <c r="T61" s="10"/>
      <c r="U61" s="10"/>
      <c r="V61" s="10"/>
      <c r="W61" s="10" t="s">
        <v>411</v>
      </c>
      <c r="X61" s="10">
        <v>1</v>
      </c>
      <c r="Y61" s="14" t="s">
        <v>160</v>
      </c>
      <c r="Z61" s="72">
        <v>120</v>
      </c>
      <c r="AA61" s="73">
        <v>160110</v>
      </c>
      <c r="AB61" s="49">
        <v>88</v>
      </c>
      <c r="AC61" s="49" t="s">
        <v>64</v>
      </c>
      <c r="AD61" s="65"/>
      <c r="AE61" s="10" t="s">
        <v>64</v>
      </c>
      <c r="AF61" s="10" t="s">
        <v>64</v>
      </c>
      <c r="AG61" s="65">
        <v>5070000</v>
      </c>
      <c r="AH61" s="74" t="s">
        <v>64</v>
      </c>
      <c r="AI61" s="65">
        <v>14.3</v>
      </c>
      <c r="AJ61" s="65">
        <v>11927</v>
      </c>
      <c r="AK61" s="65">
        <v>144000</v>
      </c>
      <c r="AL61" s="65">
        <v>143</v>
      </c>
      <c r="AM61" s="65">
        <v>288</v>
      </c>
      <c r="AN61" s="10"/>
      <c r="AO61" s="10"/>
      <c r="AP61" s="65">
        <v>36</v>
      </c>
      <c r="AQ61" s="65">
        <v>102</v>
      </c>
      <c r="AR61" s="10">
        <v>22.13</v>
      </c>
      <c r="AS61" s="20">
        <v>12.9</v>
      </c>
      <c r="AT61" s="22" t="s">
        <v>64</v>
      </c>
      <c r="AU61" s="22" t="s">
        <v>64</v>
      </c>
      <c r="AV61" s="10"/>
      <c r="AW61" s="65">
        <v>0</v>
      </c>
      <c r="AX61" s="65">
        <v>0</v>
      </c>
      <c r="AY61" s="65">
        <v>0</v>
      </c>
      <c r="AZ61" s="65">
        <v>0</v>
      </c>
      <c r="BA61" s="10"/>
      <c r="BB61" s="65">
        <v>0</v>
      </c>
      <c r="BC61" s="65">
        <v>0</v>
      </c>
      <c r="BD61" s="65">
        <v>0</v>
      </c>
      <c r="BE61" s="65">
        <v>0</v>
      </c>
      <c r="BF61" s="65">
        <v>0</v>
      </c>
      <c r="BG61" s="65">
        <v>0</v>
      </c>
      <c r="BH61" s="10"/>
      <c r="BI61" s="10"/>
      <c r="BJ61" s="10"/>
    </row>
    <row r="62" spans="1:71" s="17" customFormat="1" x14ac:dyDescent="0.25">
      <c r="A62" s="9">
        <v>129</v>
      </c>
      <c r="B62" s="10">
        <v>60</v>
      </c>
      <c r="C62" s="10" t="s">
        <v>86</v>
      </c>
      <c r="D62" s="10">
        <v>2</v>
      </c>
      <c r="E62" s="10" t="s">
        <v>81</v>
      </c>
      <c r="F62" s="10">
        <v>1</v>
      </c>
      <c r="G62" s="10" t="s">
        <v>70</v>
      </c>
      <c r="H62" s="10">
        <v>1</v>
      </c>
      <c r="I62" s="10">
        <v>1.62</v>
      </c>
      <c r="J62" s="10">
        <v>58</v>
      </c>
      <c r="K62" s="11">
        <v>22.10028959000152</v>
      </c>
      <c r="L62" s="10" t="s">
        <v>62</v>
      </c>
      <c r="M62" s="10">
        <v>1</v>
      </c>
      <c r="N62" s="10" t="s">
        <v>71</v>
      </c>
      <c r="O62" s="10">
        <v>1</v>
      </c>
      <c r="P62" s="10" t="s">
        <v>64</v>
      </c>
      <c r="Q62" s="10"/>
      <c r="R62" s="10">
        <v>2</v>
      </c>
      <c r="S62" s="10">
        <v>4</v>
      </c>
      <c r="T62" s="10" t="s">
        <v>77</v>
      </c>
      <c r="U62" s="10"/>
      <c r="V62" s="10">
        <v>1</v>
      </c>
      <c r="W62" s="10" t="s">
        <v>71</v>
      </c>
      <c r="X62" s="10">
        <v>1</v>
      </c>
      <c r="Y62" s="14" t="s">
        <v>159</v>
      </c>
      <c r="Z62" s="14" t="s">
        <v>412</v>
      </c>
      <c r="AA62" s="14" t="s">
        <v>157</v>
      </c>
      <c r="AB62" s="15">
        <v>116</v>
      </c>
      <c r="AC62" s="15">
        <v>132</v>
      </c>
      <c r="AD62" s="10">
        <v>92</v>
      </c>
      <c r="AE62" s="10">
        <v>93</v>
      </c>
      <c r="AF62" s="10">
        <v>28</v>
      </c>
      <c r="AG62" s="10" t="s">
        <v>85</v>
      </c>
      <c r="AH62" s="19">
        <v>3</v>
      </c>
      <c r="AI62" s="20">
        <v>13.7</v>
      </c>
      <c r="AJ62" s="10">
        <v>15780</v>
      </c>
      <c r="AK62" s="10">
        <v>346000</v>
      </c>
      <c r="AM62" s="10">
        <v>37</v>
      </c>
      <c r="AN62" s="10">
        <v>0.5</v>
      </c>
      <c r="AO62" s="10">
        <v>7.42</v>
      </c>
      <c r="AP62" s="10">
        <v>49.9</v>
      </c>
      <c r="AQ62" s="10">
        <v>35.9</v>
      </c>
      <c r="AR62" s="20">
        <v>23.9</v>
      </c>
      <c r="AS62" s="10">
        <v>-0.2</v>
      </c>
      <c r="AT62" s="10">
        <v>81.900000000000006</v>
      </c>
      <c r="AU62" s="10">
        <v>327</v>
      </c>
      <c r="AV62" s="10">
        <v>789</v>
      </c>
      <c r="AW62" s="10">
        <v>17</v>
      </c>
      <c r="AX62" s="10">
        <v>6.93</v>
      </c>
      <c r="AY62" s="20">
        <v>12.4</v>
      </c>
      <c r="AZ62" s="10">
        <v>137.69999999999999</v>
      </c>
      <c r="BA62" s="10">
        <v>2.9</v>
      </c>
      <c r="BB62" s="10">
        <v>99.5</v>
      </c>
      <c r="BC62" s="10">
        <v>0</v>
      </c>
      <c r="BD62" s="10">
        <v>14360</v>
      </c>
      <c r="BE62" s="10">
        <v>158</v>
      </c>
      <c r="BF62" s="10">
        <v>3.32</v>
      </c>
      <c r="BG62" s="10">
        <v>4770000</v>
      </c>
      <c r="BH62" s="10">
        <v>1.27</v>
      </c>
    </row>
    <row r="63" spans="1:71" s="17" customFormat="1" x14ac:dyDescent="0.25">
      <c r="A63" s="9">
        <v>132</v>
      </c>
      <c r="B63" s="10">
        <v>41</v>
      </c>
      <c r="C63" s="10" t="s">
        <v>86</v>
      </c>
      <c r="D63" s="10">
        <v>2</v>
      </c>
      <c r="E63" s="10" t="s">
        <v>81</v>
      </c>
      <c r="F63" s="10">
        <v>1</v>
      </c>
      <c r="G63" s="10" t="s">
        <v>92</v>
      </c>
      <c r="H63" s="10">
        <v>2</v>
      </c>
      <c r="I63" s="10">
        <v>1.6</v>
      </c>
      <c r="J63" s="10">
        <v>108</v>
      </c>
      <c r="K63" s="11">
        <v>42.187499999999993</v>
      </c>
      <c r="L63" s="10" t="s">
        <v>62</v>
      </c>
      <c r="M63" s="10">
        <v>1</v>
      </c>
      <c r="N63" s="10" t="s">
        <v>71</v>
      </c>
      <c r="O63" s="10">
        <v>1</v>
      </c>
      <c r="P63" s="10">
        <v>1</v>
      </c>
      <c r="Q63" s="10" t="s">
        <v>76</v>
      </c>
      <c r="R63" s="10">
        <v>2</v>
      </c>
      <c r="S63" s="10">
        <v>6</v>
      </c>
      <c r="T63" s="10" t="s">
        <v>77</v>
      </c>
      <c r="U63" s="10"/>
      <c r="V63" s="10">
        <v>1</v>
      </c>
      <c r="W63" s="10" t="s">
        <v>63</v>
      </c>
      <c r="X63" s="10">
        <v>2</v>
      </c>
      <c r="Y63" s="14" t="s">
        <v>206</v>
      </c>
      <c r="Z63" s="18"/>
      <c r="AA63" s="14" t="s">
        <v>413</v>
      </c>
      <c r="AB63" s="15">
        <v>78</v>
      </c>
      <c r="AC63" s="15">
        <v>118</v>
      </c>
      <c r="AD63" s="10">
        <v>58</v>
      </c>
      <c r="AE63" s="10">
        <v>92</v>
      </c>
      <c r="AF63" s="10">
        <v>25</v>
      </c>
      <c r="AG63" s="10" t="s">
        <v>80</v>
      </c>
      <c r="AH63" s="19">
        <v>4</v>
      </c>
      <c r="AI63" s="20">
        <v>12.3</v>
      </c>
      <c r="AJ63" s="10">
        <v>9240</v>
      </c>
      <c r="AK63" s="10">
        <v>157000</v>
      </c>
      <c r="AM63" s="10">
        <v>23</v>
      </c>
      <c r="AN63" s="10">
        <v>0.6</v>
      </c>
      <c r="AO63" s="10">
        <v>7.43</v>
      </c>
      <c r="AP63" s="10">
        <v>66.400000000000006</v>
      </c>
      <c r="AQ63" s="10">
        <v>34.799999999999997</v>
      </c>
      <c r="AR63" s="20">
        <v>22.7</v>
      </c>
      <c r="AS63" s="10">
        <v>-1.1000000000000001</v>
      </c>
      <c r="AT63" s="10">
        <v>124</v>
      </c>
      <c r="AU63" s="10">
        <v>305</v>
      </c>
      <c r="AV63" s="10">
        <v>1109</v>
      </c>
      <c r="AW63" s="10">
        <v>44</v>
      </c>
      <c r="AX63" s="10">
        <v>7.28</v>
      </c>
      <c r="AY63" s="20">
        <v>11.3</v>
      </c>
      <c r="AZ63" s="10">
        <v>141</v>
      </c>
      <c r="BA63" s="20">
        <v>3.8</v>
      </c>
      <c r="BB63" s="10">
        <v>104.2</v>
      </c>
      <c r="BC63" s="10">
        <v>0</v>
      </c>
      <c r="BD63" s="10">
        <v>7669</v>
      </c>
      <c r="BE63" s="10">
        <v>92</v>
      </c>
      <c r="BG63" s="10">
        <v>4100000</v>
      </c>
      <c r="BH63" s="10">
        <v>0.83</v>
      </c>
    </row>
    <row r="64" spans="1:71" s="17" customFormat="1" ht="15.75" thickBot="1" x14ac:dyDescent="0.3">
      <c r="A64" s="9">
        <v>134</v>
      </c>
      <c r="B64" s="10">
        <v>43</v>
      </c>
      <c r="C64" s="10" t="s">
        <v>86</v>
      </c>
      <c r="D64" s="10">
        <v>2</v>
      </c>
      <c r="E64" s="10" t="s">
        <v>74</v>
      </c>
      <c r="F64" s="10">
        <v>3</v>
      </c>
      <c r="G64" s="10" t="s">
        <v>61</v>
      </c>
      <c r="H64" s="10">
        <v>4</v>
      </c>
      <c r="I64" s="10">
        <v>1.76</v>
      </c>
      <c r="J64" s="10">
        <v>47</v>
      </c>
      <c r="K64" s="11">
        <v>15.173037190082646</v>
      </c>
      <c r="L64" s="10" t="s">
        <v>62</v>
      </c>
      <c r="M64" s="10">
        <v>1</v>
      </c>
      <c r="N64" s="10" t="s">
        <v>71</v>
      </c>
      <c r="O64" s="10">
        <v>1</v>
      </c>
      <c r="P64" s="10">
        <v>2</v>
      </c>
      <c r="Q64" s="10" t="s">
        <v>76</v>
      </c>
      <c r="R64" s="10">
        <v>2</v>
      </c>
      <c r="S64" s="10">
        <v>5</v>
      </c>
      <c r="T64" s="10" t="s">
        <v>71</v>
      </c>
      <c r="U64" s="10"/>
      <c r="V64" s="10">
        <v>3</v>
      </c>
      <c r="W64" s="10" t="s">
        <v>63</v>
      </c>
      <c r="X64" s="10">
        <v>2</v>
      </c>
      <c r="Y64" s="14" t="s">
        <v>414</v>
      </c>
      <c r="Z64" s="14" t="s">
        <v>415</v>
      </c>
      <c r="AA64" s="14" t="s">
        <v>416</v>
      </c>
      <c r="AB64" s="15">
        <v>99</v>
      </c>
      <c r="AC64" s="21">
        <v>140</v>
      </c>
      <c r="AD64" s="9">
        <v>110</v>
      </c>
      <c r="AE64" s="10">
        <v>92</v>
      </c>
      <c r="AF64" s="10">
        <v>26</v>
      </c>
      <c r="AG64" s="10" t="s">
        <v>119</v>
      </c>
      <c r="AH64" s="19">
        <v>1</v>
      </c>
      <c r="AI64" s="20">
        <v>13.9</v>
      </c>
      <c r="AJ64" s="10">
        <v>7990</v>
      </c>
      <c r="AK64" s="10">
        <v>319000</v>
      </c>
      <c r="AM64" s="10">
        <v>18</v>
      </c>
      <c r="AN64" s="10">
        <v>0.5</v>
      </c>
      <c r="AO64" s="10">
        <v>7.44</v>
      </c>
      <c r="AP64" s="10">
        <v>43.4</v>
      </c>
      <c r="AQ64" s="10">
        <v>47.6</v>
      </c>
      <c r="AR64" s="20">
        <v>31.8</v>
      </c>
      <c r="AS64" s="10">
        <v>6.51</v>
      </c>
      <c r="AT64" s="10">
        <v>78.7</v>
      </c>
      <c r="AU64" s="10">
        <v>451</v>
      </c>
      <c r="AV64" s="10">
        <v>1278</v>
      </c>
      <c r="AW64" s="10">
        <v>57</v>
      </c>
      <c r="AX64" s="20">
        <v>11.5</v>
      </c>
      <c r="AY64" s="10">
        <v>13</v>
      </c>
      <c r="AZ64" s="10">
        <v>134.9</v>
      </c>
      <c r="BA64" s="10">
        <v>3.69</v>
      </c>
      <c r="BB64" s="10">
        <v>94</v>
      </c>
      <c r="BC64" s="10">
        <v>0</v>
      </c>
      <c r="BD64" s="10">
        <v>6312</v>
      </c>
      <c r="BE64" s="10">
        <v>80</v>
      </c>
      <c r="BF64" s="10">
        <v>3.33</v>
      </c>
      <c r="BG64" s="10">
        <v>4310000</v>
      </c>
      <c r="BH64" s="10">
        <v>1.31</v>
      </c>
    </row>
    <row r="65" spans="1:60" s="17" customFormat="1" ht="12.75" customHeight="1" thickBot="1" x14ac:dyDescent="0.3">
      <c r="A65" s="9">
        <v>3</v>
      </c>
      <c r="B65" s="10">
        <v>49</v>
      </c>
      <c r="C65" s="10" t="s">
        <v>59</v>
      </c>
      <c r="D65" s="10">
        <v>1</v>
      </c>
      <c r="E65" s="10" t="s">
        <v>60</v>
      </c>
      <c r="F65" s="10">
        <v>2</v>
      </c>
      <c r="G65" s="10" t="s">
        <v>70</v>
      </c>
      <c r="H65" s="10">
        <v>1</v>
      </c>
      <c r="I65" s="10">
        <v>1.92</v>
      </c>
      <c r="J65" s="10">
        <v>96</v>
      </c>
      <c r="K65" s="11">
        <v>26.041666666666668</v>
      </c>
      <c r="L65" s="10" t="s">
        <v>220</v>
      </c>
      <c r="M65" s="10">
        <v>2</v>
      </c>
      <c r="N65" s="10" t="s">
        <v>71</v>
      </c>
      <c r="O65" s="10">
        <v>1</v>
      </c>
      <c r="P65" s="10">
        <v>1</v>
      </c>
      <c r="Q65" s="10" t="s">
        <v>76</v>
      </c>
      <c r="R65" s="10">
        <v>2</v>
      </c>
      <c r="S65" s="10">
        <v>3</v>
      </c>
      <c r="Y65" s="29" t="s">
        <v>389</v>
      </c>
      <c r="Z65" s="29"/>
      <c r="AA65" s="29" t="s">
        <v>417</v>
      </c>
      <c r="AB65" s="30">
        <v>98</v>
      </c>
      <c r="AC65" s="15">
        <v>135</v>
      </c>
      <c r="AD65" s="10">
        <v>94</v>
      </c>
      <c r="AE65" s="10">
        <v>94</v>
      </c>
      <c r="AF65" s="31">
        <v>17</v>
      </c>
      <c r="AG65" s="32" t="s">
        <v>69</v>
      </c>
      <c r="AH65" s="33">
        <v>0</v>
      </c>
      <c r="AI65" s="32">
        <v>12.8</v>
      </c>
      <c r="AJ65" s="31">
        <v>4700</v>
      </c>
      <c r="AK65" s="31">
        <v>214000</v>
      </c>
      <c r="AL65" s="31">
        <v>171</v>
      </c>
      <c r="AM65" s="31">
        <v>26</v>
      </c>
      <c r="AN65" s="32">
        <v>1</v>
      </c>
      <c r="AO65" s="32">
        <v>7.46</v>
      </c>
      <c r="AP65" s="31">
        <v>88</v>
      </c>
      <c r="AQ65" s="31">
        <v>36</v>
      </c>
      <c r="AR65" s="32">
        <v>25.6</v>
      </c>
      <c r="AS65" s="32">
        <v>1.9</v>
      </c>
      <c r="AT65" s="32"/>
      <c r="AU65" s="32"/>
      <c r="AX65" s="32">
        <v>24.6</v>
      </c>
      <c r="AY65" s="32">
        <v>14.7</v>
      </c>
      <c r="AZ65" s="32"/>
      <c r="BA65" s="32">
        <v>3.8</v>
      </c>
      <c r="BB65" s="32"/>
      <c r="BC65" s="31">
        <v>12</v>
      </c>
      <c r="BD65" s="32">
        <v>78.8</v>
      </c>
      <c r="BE65" s="32">
        <v>0.4</v>
      </c>
      <c r="BF65" s="32"/>
      <c r="BG65" s="31">
        <v>4380000</v>
      </c>
      <c r="BH65" s="32">
        <v>0.94</v>
      </c>
    </row>
    <row r="66" spans="1:60" s="17" customFormat="1" ht="12.75" customHeight="1" thickBot="1" x14ac:dyDescent="0.3">
      <c r="A66" s="9">
        <v>4</v>
      </c>
      <c r="B66" s="10">
        <v>53</v>
      </c>
      <c r="C66" s="10" t="s">
        <v>59</v>
      </c>
      <c r="D66" s="10">
        <v>1</v>
      </c>
      <c r="E66" s="10" t="s">
        <v>81</v>
      </c>
      <c r="F66" s="10">
        <v>1</v>
      </c>
      <c r="G66" s="10" t="s">
        <v>92</v>
      </c>
      <c r="H66" s="10">
        <v>2</v>
      </c>
      <c r="I66" s="10">
        <v>1.68</v>
      </c>
      <c r="J66" s="10">
        <v>90</v>
      </c>
      <c r="K66" s="11">
        <v>31.887755102040821</v>
      </c>
      <c r="L66" s="10" t="s">
        <v>220</v>
      </c>
      <c r="M66" s="10">
        <v>2</v>
      </c>
      <c r="N66" s="10" t="s">
        <v>71</v>
      </c>
      <c r="O66" s="10">
        <v>1</v>
      </c>
      <c r="P66" s="10">
        <v>1</v>
      </c>
      <c r="Q66" s="10" t="s">
        <v>76</v>
      </c>
      <c r="R66" s="10">
        <v>2</v>
      </c>
      <c r="S66" s="10">
        <v>13</v>
      </c>
      <c r="W66" s="10" t="s">
        <v>418</v>
      </c>
      <c r="X66" s="10">
        <v>1</v>
      </c>
      <c r="Y66" s="29" t="s">
        <v>256</v>
      </c>
      <c r="Z66" s="29" t="s">
        <v>326</v>
      </c>
      <c r="AA66" s="29" t="s">
        <v>419</v>
      </c>
      <c r="AB66" s="30">
        <v>95</v>
      </c>
      <c r="AC66" s="15">
        <v>109</v>
      </c>
      <c r="AD66" s="10">
        <v>73</v>
      </c>
      <c r="AE66" s="10">
        <v>96</v>
      </c>
      <c r="AF66" s="31">
        <v>18</v>
      </c>
      <c r="AG66" s="32" t="s">
        <v>69</v>
      </c>
      <c r="AH66" s="33">
        <v>0</v>
      </c>
      <c r="AI66" s="32">
        <v>14.1</v>
      </c>
      <c r="AJ66" s="31">
        <v>11200</v>
      </c>
      <c r="AK66" s="31">
        <v>242000</v>
      </c>
      <c r="AL66" s="32"/>
      <c r="AM66" s="31">
        <v>73</v>
      </c>
      <c r="AN66" s="32">
        <v>0.9</v>
      </c>
      <c r="AO66" s="32">
        <v>7.39</v>
      </c>
      <c r="AP66" s="31">
        <v>90</v>
      </c>
      <c r="AQ66" s="31">
        <v>34</v>
      </c>
      <c r="AR66" s="32">
        <v>20.6</v>
      </c>
      <c r="AS66" s="32">
        <v>-3.6</v>
      </c>
      <c r="AT66" s="32"/>
      <c r="AU66" s="32"/>
      <c r="AV66" s="31">
        <v>997</v>
      </c>
      <c r="AX66" s="32">
        <v>15.8</v>
      </c>
      <c r="AY66" s="32">
        <v>13.4</v>
      </c>
      <c r="AZ66" s="31">
        <v>130</v>
      </c>
      <c r="BA66" s="32">
        <v>4.5999999999999996</v>
      </c>
      <c r="BB66" s="32"/>
      <c r="BC66" s="32">
        <v>0.01</v>
      </c>
      <c r="BD66" s="31">
        <v>9912</v>
      </c>
      <c r="BE66" s="31">
        <v>104</v>
      </c>
      <c r="BF66" s="32">
        <v>1.9</v>
      </c>
      <c r="BG66" s="31">
        <v>4490000</v>
      </c>
      <c r="BH66" s="32">
        <v>0.35</v>
      </c>
    </row>
    <row r="67" spans="1:60" s="17" customFormat="1" ht="15.75" customHeight="1" thickBot="1" x14ac:dyDescent="0.3">
      <c r="A67" s="9">
        <v>5</v>
      </c>
      <c r="B67" s="10">
        <v>68</v>
      </c>
      <c r="C67" s="10" t="s">
        <v>59</v>
      </c>
      <c r="D67" s="10">
        <v>1</v>
      </c>
      <c r="E67" s="10" t="s">
        <v>74</v>
      </c>
      <c r="F67" s="10">
        <v>3</v>
      </c>
      <c r="G67" s="10" t="s">
        <v>92</v>
      </c>
      <c r="H67" s="10">
        <v>2</v>
      </c>
      <c r="I67" s="10">
        <v>1.7</v>
      </c>
      <c r="J67" s="10">
        <v>70</v>
      </c>
      <c r="K67" s="11">
        <v>24.221453287197235</v>
      </c>
      <c r="L67" s="10" t="s">
        <v>220</v>
      </c>
      <c r="M67" s="10">
        <v>2</v>
      </c>
      <c r="N67" s="10" t="s">
        <v>71</v>
      </c>
      <c r="O67" s="10">
        <v>1</v>
      </c>
      <c r="P67" s="10">
        <v>7</v>
      </c>
      <c r="Q67" s="10" t="s">
        <v>301</v>
      </c>
      <c r="R67" s="10">
        <v>2</v>
      </c>
      <c r="S67" s="10">
        <v>4</v>
      </c>
      <c r="Y67" s="29" t="s">
        <v>256</v>
      </c>
      <c r="Z67" s="29" t="s">
        <v>326</v>
      </c>
      <c r="AA67" s="29" t="s">
        <v>420</v>
      </c>
      <c r="AB67" s="30">
        <v>79</v>
      </c>
      <c r="AC67" s="15">
        <v>163</v>
      </c>
      <c r="AD67" s="10">
        <v>95</v>
      </c>
      <c r="AE67" s="10">
        <v>91</v>
      </c>
      <c r="AF67" s="31">
        <v>26</v>
      </c>
      <c r="AG67" s="32" t="s">
        <v>69</v>
      </c>
      <c r="AH67" s="33">
        <v>0</v>
      </c>
      <c r="AI67" s="32">
        <v>11.1</v>
      </c>
      <c r="AJ67" s="31">
        <v>8800</v>
      </c>
      <c r="AK67" s="31">
        <v>307000</v>
      </c>
      <c r="AL67" s="31">
        <v>138</v>
      </c>
      <c r="AM67" s="31">
        <v>51</v>
      </c>
      <c r="AN67" s="32">
        <v>1.2</v>
      </c>
      <c r="AO67" s="32">
        <v>7.33</v>
      </c>
      <c r="AP67" s="31">
        <v>27</v>
      </c>
      <c r="AQ67" s="31">
        <v>37</v>
      </c>
      <c r="AR67" s="32">
        <v>19.5</v>
      </c>
      <c r="AS67" s="32">
        <v>-5.9</v>
      </c>
      <c r="AT67" s="32"/>
      <c r="AU67" s="32"/>
      <c r="AV67" s="31">
        <v>1250</v>
      </c>
      <c r="AX67" s="32">
        <v>24.6</v>
      </c>
      <c r="AY67" s="32">
        <v>40.700000000000003</v>
      </c>
      <c r="AZ67" s="31">
        <v>131</v>
      </c>
      <c r="BA67" s="32">
        <v>4.9000000000000004</v>
      </c>
      <c r="BB67" s="32"/>
      <c r="BC67" s="31">
        <v>12</v>
      </c>
      <c r="BD67" s="31">
        <v>7058</v>
      </c>
      <c r="BE67" s="31">
        <v>44</v>
      </c>
      <c r="BF67" s="32"/>
      <c r="BG67" s="31">
        <v>3780000</v>
      </c>
      <c r="BH67" s="32">
        <v>1.1599999999999999</v>
      </c>
    </row>
    <row r="68" spans="1:60" s="17" customFormat="1" ht="17.25" customHeight="1" thickBot="1" x14ac:dyDescent="0.3">
      <c r="A68" s="9">
        <v>7</v>
      </c>
      <c r="B68" s="10">
        <v>38</v>
      </c>
      <c r="C68" s="10" t="s">
        <v>59</v>
      </c>
      <c r="D68" s="10">
        <v>1</v>
      </c>
      <c r="E68" s="10" t="s">
        <v>81</v>
      </c>
      <c r="F68" s="10">
        <v>1</v>
      </c>
      <c r="G68" s="10" t="s">
        <v>70</v>
      </c>
      <c r="H68" s="10">
        <v>1</v>
      </c>
      <c r="I68" s="10">
        <v>1.76</v>
      </c>
      <c r="J68" s="10">
        <v>108</v>
      </c>
      <c r="K68" s="11">
        <v>34.865702479338843</v>
      </c>
      <c r="L68" s="10" t="s">
        <v>220</v>
      </c>
      <c r="M68" s="10">
        <v>2</v>
      </c>
      <c r="N68" s="10" t="s">
        <v>71</v>
      </c>
      <c r="O68" s="10">
        <v>1</v>
      </c>
      <c r="P68" s="10">
        <v>2</v>
      </c>
      <c r="Q68" s="10" t="s">
        <v>76</v>
      </c>
      <c r="R68" s="10">
        <v>2</v>
      </c>
      <c r="S68" s="10">
        <v>22</v>
      </c>
      <c r="Y68" s="28" t="s">
        <v>421</v>
      </c>
      <c r="Z68" s="29"/>
      <c r="AA68" s="29" t="s">
        <v>422</v>
      </c>
      <c r="AB68" s="30">
        <v>87</v>
      </c>
      <c r="AC68" s="15">
        <v>130</v>
      </c>
      <c r="AD68" s="22">
        <v>90</v>
      </c>
      <c r="AE68" s="10">
        <v>95</v>
      </c>
      <c r="AF68" s="32"/>
      <c r="AG68" s="32" t="s">
        <v>106</v>
      </c>
      <c r="AH68" s="33">
        <v>2</v>
      </c>
      <c r="AI68" s="32">
        <v>15.1</v>
      </c>
      <c r="AJ68" s="31">
        <v>13900</v>
      </c>
      <c r="AK68" s="31">
        <v>341000</v>
      </c>
      <c r="AL68" s="31">
        <v>156</v>
      </c>
      <c r="AM68" s="31">
        <v>62</v>
      </c>
      <c r="AN68" s="32">
        <v>1.5</v>
      </c>
      <c r="AO68" s="32">
        <v>7.36</v>
      </c>
      <c r="AP68" s="31">
        <v>80</v>
      </c>
      <c r="AQ68" s="31">
        <v>60</v>
      </c>
      <c r="AR68" s="32">
        <v>33.9</v>
      </c>
      <c r="AS68" s="32">
        <v>6.4</v>
      </c>
      <c r="AT68" s="32"/>
      <c r="AU68" s="32"/>
      <c r="AV68" s="31">
        <v>1293</v>
      </c>
      <c r="AX68" s="32">
        <v>6.7</v>
      </c>
      <c r="AY68" s="32">
        <v>13.6</v>
      </c>
      <c r="AZ68" s="31">
        <v>142</v>
      </c>
      <c r="BA68" s="32">
        <v>4.3</v>
      </c>
      <c r="BB68" s="32"/>
      <c r="BC68" s="32"/>
      <c r="BD68" s="31">
        <v>11092</v>
      </c>
      <c r="BE68" s="31">
        <v>42</v>
      </c>
      <c r="BF68" s="32">
        <v>2.2999999999999998</v>
      </c>
      <c r="BG68" s="31">
        <v>4940000</v>
      </c>
      <c r="BH68" s="32">
        <v>1.34</v>
      </c>
    </row>
    <row r="69" spans="1:60" s="17" customFormat="1" ht="19.5" customHeight="1" thickBot="1" x14ac:dyDescent="0.3">
      <c r="A69" s="9">
        <v>9</v>
      </c>
      <c r="B69" s="10">
        <v>69</v>
      </c>
      <c r="C69" s="10" t="s">
        <v>59</v>
      </c>
      <c r="D69" s="10">
        <v>1</v>
      </c>
      <c r="E69" s="10" t="s">
        <v>81</v>
      </c>
      <c r="F69" s="10">
        <v>1</v>
      </c>
      <c r="G69" s="10" t="s">
        <v>61</v>
      </c>
      <c r="H69" s="10">
        <v>4</v>
      </c>
      <c r="I69" s="10">
        <v>1.68</v>
      </c>
      <c r="J69" s="10">
        <v>70</v>
      </c>
      <c r="K69" s="11">
        <v>24.801587301587304</v>
      </c>
      <c r="L69" s="10" t="s">
        <v>220</v>
      </c>
      <c r="M69" s="10">
        <v>2</v>
      </c>
      <c r="N69" s="10" t="s">
        <v>71</v>
      </c>
      <c r="O69" s="10">
        <v>1</v>
      </c>
      <c r="P69" s="10">
        <v>7</v>
      </c>
      <c r="Q69" s="10" t="s">
        <v>301</v>
      </c>
      <c r="R69" s="10">
        <v>2</v>
      </c>
      <c r="S69" s="10">
        <v>38</v>
      </c>
      <c r="T69" s="10" t="s">
        <v>424</v>
      </c>
      <c r="U69" s="10"/>
      <c r="V69" s="10">
        <v>2</v>
      </c>
      <c r="Y69" s="28" t="s">
        <v>425</v>
      </c>
      <c r="Z69" s="29" t="s">
        <v>426</v>
      </c>
      <c r="AA69" s="29" t="s">
        <v>427</v>
      </c>
      <c r="AB69" s="30">
        <v>74</v>
      </c>
      <c r="AC69" s="15">
        <v>136</v>
      </c>
      <c r="AD69" s="10">
        <v>79</v>
      </c>
      <c r="AE69" s="10">
        <v>90</v>
      </c>
      <c r="AF69" s="31">
        <v>18</v>
      </c>
      <c r="AG69" s="32" t="s">
        <v>119</v>
      </c>
      <c r="AH69" s="33">
        <v>1</v>
      </c>
      <c r="AI69" s="32">
        <v>11.1</v>
      </c>
      <c r="AJ69" s="31">
        <v>3300</v>
      </c>
      <c r="AK69" s="31">
        <v>304000</v>
      </c>
      <c r="AL69" s="32"/>
      <c r="AM69" s="31">
        <v>22</v>
      </c>
      <c r="AN69" s="32">
        <v>0.7</v>
      </c>
      <c r="AO69" s="32">
        <v>7.46</v>
      </c>
      <c r="AP69" s="31">
        <v>93</v>
      </c>
      <c r="AQ69" s="31">
        <v>34</v>
      </c>
      <c r="AR69" s="32">
        <v>24.2</v>
      </c>
      <c r="AS69" s="32">
        <v>0.6</v>
      </c>
      <c r="AT69" s="32"/>
      <c r="AU69" s="32"/>
      <c r="AV69" s="31">
        <v>531</v>
      </c>
      <c r="AW69" s="10">
        <v>0</v>
      </c>
      <c r="AX69" s="32">
        <v>12.9</v>
      </c>
      <c r="AY69" s="32">
        <v>13.6</v>
      </c>
      <c r="AZ69" s="31">
        <v>131</v>
      </c>
      <c r="BA69" s="32">
        <v>3.5</v>
      </c>
      <c r="BB69" s="32"/>
      <c r="BC69" s="31">
        <v>16</v>
      </c>
      <c r="BD69" s="31">
        <v>2402</v>
      </c>
      <c r="BE69" s="31">
        <v>20</v>
      </c>
      <c r="BF69" s="32"/>
      <c r="BG69" s="31">
        <v>3780000</v>
      </c>
      <c r="BH69" s="32">
        <v>1.22</v>
      </c>
    </row>
    <row r="70" spans="1:60" s="17" customFormat="1" ht="18.75" customHeight="1" thickBot="1" x14ac:dyDescent="0.3">
      <c r="A70" s="9">
        <v>10</v>
      </c>
      <c r="B70" s="10">
        <v>55</v>
      </c>
      <c r="C70" s="10" t="s">
        <v>86</v>
      </c>
      <c r="D70" s="10">
        <v>2</v>
      </c>
      <c r="E70" s="10" t="s">
        <v>81</v>
      </c>
      <c r="F70" s="10">
        <v>1</v>
      </c>
      <c r="G70" s="10" t="s">
        <v>75</v>
      </c>
      <c r="H70" s="10">
        <v>3</v>
      </c>
      <c r="I70" s="10">
        <v>1.69</v>
      </c>
      <c r="J70" s="10">
        <v>80</v>
      </c>
      <c r="K70" s="11">
        <v>28.010223731662059</v>
      </c>
      <c r="L70" s="10" t="s">
        <v>62</v>
      </c>
      <c r="M70" s="10">
        <v>1</v>
      </c>
      <c r="N70" s="10" t="s">
        <v>71</v>
      </c>
      <c r="O70" s="10">
        <v>1</v>
      </c>
      <c r="P70" s="10">
        <v>4</v>
      </c>
      <c r="Q70" s="10" t="s">
        <v>76</v>
      </c>
      <c r="R70" s="10">
        <v>2</v>
      </c>
      <c r="S70" s="10">
        <v>6</v>
      </c>
      <c r="T70" s="10" t="s">
        <v>248</v>
      </c>
      <c r="U70" s="10"/>
      <c r="V70" s="10">
        <v>2</v>
      </c>
      <c r="W70" s="10" t="s">
        <v>383</v>
      </c>
      <c r="X70" s="10">
        <v>1</v>
      </c>
      <c r="Y70" s="29" t="s">
        <v>428</v>
      </c>
      <c r="Z70" s="29" t="s">
        <v>429</v>
      </c>
      <c r="AA70" s="29" t="s">
        <v>430</v>
      </c>
      <c r="AB70" s="30">
        <v>85</v>
      </c>
      <c r="AC70" s="15">
        <v>135</v>
      </c>
      <c r="AD70" s="10">
        <v>81</v>
      </c>
      <c r="AE70" s="10">
        <v>90</v>
      </c>
      <c r="AF70" s="31">
        <v>20</v>
      </c>
      <c r="AG70" s="32" t="s">
        <v>69</v>
      </c>
      <c r="AH70" s="33">
        <v>0</v>
      </c>
      <c r="AI70" s="32">
        <v>8.9</v>
      </c>
      <c r="AJ70" s="31">
        <v>4300</v>
      </c>
      <c r="AK70" s="31">
        <v>127000</v>
      </c>
      <c r="AL70" s="32"/>
      <c r="AM70" s="31">
        <v>36</v>
      </c>
      <c r="AN70" s="32">
        <v>1.3</v>
      </c>
      <c r="AO70" s="32">
        <v>7.47</v>
      </c>
      <c r="AP70" s="31">
        <v>122</v>
      </c>
      <c r="AQ70" s="31">
        <v>33</v>
      </c>
      <c r="AR70" s="31">
        <v>24</v>
      </c>
      <c r="AS70" s="32">
        <v>0.5</v>
      </c>
      <c r="AT70" s="32"/>
      <c r="AU70" s="32"/>
      <c r="AV70" s="31">
        <v>765</v>
      </c>
      <c r="AW70" s="10">
        <v>0</v>
      </c>
      <c r="AX70" s="32">
        <v>22.4</v>
      </c>
      <c r="AY70" s="32">
        <v>13.8</v>
      </c>
      <c r="AZ70" s="31">
        <v>137</v>
      </c>
      <c r="BA70" s="32">
        <v>3.3</v>
      </c>
      <c r="BB70" s="32"/>
      <c r="BC70" s="32">
        <v>0.02</v>
      </c>
      <c r="BD70" s="31">
        <v>3345</v>
      </c>
      <c r="BE70" s="31">
        <v>13</v>
      </c>
      <c r="BF70" s="32"/>
      <c r="BG70" s="31">
        <v>4660000</v>
      </c>
      <c r="BH70" s="32">
        <v>1.65</v>
      </c>
    </row>
    <row r="71" spans="1:60" s="17" customFormat="1" ht="15" customHeight="1" thickBot="1" x14ac:dyDescent="0.3">
      <c r="A71" s="9">
        <v>11</v>
      </c>
      <c r="B71" s="10">
        <v>64</v>
      </c>
      <c r="C71" s="10" t="s">
        <v>59</v>
      </c>
      <c r="D71" s="10">
        <v>1</v>
      </c>
      <c r="E71" s="10" t="s">
        <v>60</v>
      </c>
      <c r="F71" s="10">
        <v>2</v>
      </c>
      <c r="G71" s="10" t="s">
        <v>92</v>
      </c>
      <c r="H71" s="10">
        <v>2</v>
      </c>
      <c r="I71" s="10">
        <v>1.75</v>
      </c>
      <c r="J71" s="10">
        <v>70</v>
      </c>
      <c r="K71" s="11">
        <v>22.857142857142858</v>
      </c>
      <c r="L71" s="10" t="s">
        <v>220</v>
      </c>
      <c r="M71" s="10">
        <v>2</v>
      </c>
      <c r="N71" s="10" t="s">
        <v>71</v>
      </c>
      <c r="O71" s="10">
        <v>1</v>
      </c>
      <c r="P71" s="10">
        <v>1</v>
      </c>
      <c r="Q71" s="10" t="s">
        <v>76</v>
      </c>
      <c r="R71" s="10">
        <v>2</v>
      </c>
      <c r="S71" s="10">
        <v>4</v>
      </c>
      <c r="Y71" s="29" t="s">
        <v>431</v>
      </c>
      <c r="Z71" s="29"/>
      <c r="AA71" s="29" t="s">
        <v>181</v>
      </c>
      <c r="AB71" s="30">
        <v>104</v>
      </c>
      <c r="AC71" s="15">
        <v>145</v>
      </c>
      <c r="AD71" s="10">
        <v>96</v>
      </c>
      <c r="AE71" s="10">
        <v>98</v>
      </c>
      <c r="AF71" s="31">
        <v>19</v>
      </c>
      <c r="AG71" s="32" t="s">
        <v>106</v>
      </c>
      <c r="AH71" s="33">
        <v>2</v>
      </c>
      <c r="AI71" s="32">
        <v>11.86</v>
      </c>
      <c r="AJ71" s="31">
        <v>6200</v>
      </c>
      <c r="AK71" s="31">
        <v>196000</v>
      </c>
      <c r="AL71" s="32"/>
      <c r="AM71" s="31">
        <v>34</v>
      </c>
      <c r="AN71" s="32">
        <v>1.2</v>
      </c>
      <c r="AO71" s="32">
        <v>7.46</v>
      </c>
      <c r="AP71" s="31">
        <v>103</v>
      </c>
      <c r="AQ71" s="31">
        <v>35</v>
      </c>
      <c r="AR71" s="32">
        <v>24.9</v>
      </c>
      <c r="AS71" s="32">
        <v>1.3</v>
      </c>
      <c r="AT71" s="31">
        <v>138</v>
      </c>
      <c r="AU71" s="32"/>
      <c r="AV71" s="31">
        <v>1240</v>
      </c>
      <c r="AW71" s="10">
        <v>0</v>
      </c>
      <c r="AX71" s="32">
        <v>30.6</v>
      </c>
      <c r="AY71" s="32">
        <v>13.1</v>
      </c>
      <c r="AZ71" s="31">
        <v>131</v>
      </c>
      <c r="BA71" s="31">
        <v>4</v>
      </c>
      <c r="BB71" s="32"/>
      <c r="BC71" s="32"/>
      <c r="BD71" s="32"/>
      <c r="BE71" s="31">
        <v>186</v>
      </c>
      <c r="BF71" s="32">
        <v>1.6</v>
      </c>
      <c r="BG71" s="31">
        <v>3850000</v>
      </c>
      <c r="BH71" s="32">
        <v>9.08</v>
      </c>
    </row>
    <row r="72" spans="1:60" s="17" customFormat="1" ht="19.5" customHeight="1" thickBot="1" x14ac:dyDescent="0.3">
      <c r="A72" s="9">
        <v>14</v>
      </c>
      <c r="B72" s="10">
        <v>52</v>
      </c>
      <c r="C72" s="10" t="s">
        <v>59</v>
      </c>
      <c r="D72" s="10">
        <v>1</v>
      </c>
      <c r="E72" s="10" t="s">
        <v>60</v>
      </c>
      <c r="F72" s="10">
        <v>2</v>
      </c>
      <c r="G72" s="10" t="s">
        <v>92</v>
      </c>
      <c r="H72" s="10">
        <v>2</v>
      </c>
      <c r="I72" s="10">
        <v>1.93</v>
      </c>
      <c r="J72" s="10">
        <v>145</v>
      </c>
      <c r="K72" s="11">
        <v>38.927219522671749</v>
      </c>
      <c r="L72" s="10" t="s">
        <v>220</v>
      </c>
      <c r="M72" s="10">
        <v>2</v>
      </c>
      <c r="N72" s="10" t="s">
        <v>71</v>
      </c>
      <c r="O72" s="10">
        <v>1</v>
      </c>
      <c r="P72" s="10">
        <v>5</v>
      </c>
      <c r="Q72" s="10" t="s">
        <v>76</v>
      </c>
      <c r="R72" s="10">
        <v>2</v>
      </c>
      <c r="S72" s="10">
        <v>4</v>
      </c>
      <c r="T72" s="10" t="s">
        <v>432</v>
      </c>
      <c r="U72" s="10"/>
      <c r="V72" s="10">
        <v>2</v>
      </c>
      <c r="Y72" s="28" t="s">
        <v>433</v>
      </c>
      <c r="Z72" s="29" t="s">
        <v>434</v>
      </c>
      <c r="AA72" s="29" t="s">
        <v>435</v>
      </c>
      <c r="AB72" s="30">
        <v>77</v>
      </c>
      <c r="AC72" s="15">
        <v>120</v>
      </c>
      <c r="AD72" s="10">
        <v>75</v>
      </c>
      <c r="AE72" s="10">
        <v>93</v>
      </c>
      <c r="AF72" s="31">
        <v>16</v>
      </c>
      <c r="AG72" s="32" t="s">
        <v>69</v>
      </c>
      <c r="AH72" s="33">
        <v>0</v>
      </c>
      <c r="AI72" s="32">
        <v>14.9</v>
      </c>
      <c r="AJ72" s="31">
        <v>6800</v>
      </c>
      <c r="AK72" s="31">
        <v>161000</v>
      </c>
      <c r="AL72" s="32"/>
      <c r="AM72" s="31">
        <v>52</v>
      </c>
      <c r="AN72" s="32">
        <v>0.8</v>
      </c>
      <c r="AO72" s="32">
        <v>7.39</v>
      </c>
      <c r="AP72" s="31">
        <v>90</v>
      </c>
      <c r="AQ72" s="31">
        <v>37</v>
      </c>
      <c r="AR72" s="32">
        <v>22.4</v>
      </c>
      <c r="AS72" s="32">
        <v>-2.1</v>
      </c>
      <c r="AT72" s="31">
        <v>234</v>
      </c>
      <c r="AU72" s="31">
        <v>261</v>
      </c>
      <c r="AV72" s="31">
        <v>2006</v>
      </c>
      <c r="AW72" s="10">
        <v>0</v>
      </c>
      <c r="AX72" s="32">
        <v>12.5</v>
      </c>
      <c r="AY72" s="32">
        <v>13.1</v>
      </c>
      <c r="AZ72" s="31">
        <v>132</v>
      </c>
      <c r="BA72" s="32">
        <v>4.3</v>
      </c>
      <c r="BB72" s="32"/>
      <c r="BC72" s="32"/>
      <c r="BD72" s="31">
        <v>4250</v>
      </c>
      <c r="BE72" s="31">
        <v>7</v>
      </c>
      <c r="BF72" s="32">
        <v>1.7</v>
      </c>
      <c r="BG72" s="31">
        <v>5200000</v>
      </c>
      <c r="BH72" s="32">
        <v>0.84</v>
      </c>
    </row>
    <row r="73" spans="1:60" s="17" customFormat="1" ht="15.75" customHeight="1" thickBot="1" x14ac:dyDescent="0.3">
      <c r="A73" s="9">
        <v>13</v>
      </c>
      <c r="B73" s="10">
        <v>70</v>
      </c>
      <c r="C73" s="10" t="s">
        <v>86</v>
      </c>
      <c r="D73" s="10">
        <v>2</v>
      </c>
      <c r="E73" s="10" t="s">
        <v>81</v>
      </c>
      <c r="F73" s="10">
        <v>1</v>
      </c>
      <c r="G73" s="10" t="s">
        <v>92</v>
      </c>
      <c r="H73" s="10">
        <v>2</v>
      </c>
      <c r="I73" s="10">
        <v>1.6</v>
      </c>
      <c r="J73" s="10">
        <v>60</v>
      </c>
      <c r="K73" s="11">
        <v>23.437499999999996</v>
      </c>
      <c r="L73" s="10" t="s">
        <v>220</v>
      </c>
      <c r="M73" s="10">
        <v>2</v>
      </c>
      <c r="N73" s="10" t="s">
        <v>71</v>
      </c>
      <c r="O73" s="10">
        <v>1</v>
      </c>
      <c r="P73" s="10">
        <v>1</v>
      </c>
      <c r="Q73" s="10" t="s">
        <v>76</v>
      </c>
      <c r="R73" s="10">
        <v>2</v>
      </c>
      <c r="S73" s="10">
        <v>6</v>
      </c>
      <c r="Y73" s="29" t="s">
        <v>256</v>
      </c>
      <c r="Z73" s="29" t="s">
        <v>436</v>
      </c>
      <c r="AA73" s="29" t="s">
        <v>95</v>
      </c>
      <c r="AB73" s="30">
        <v>73</v>
      </c>
      <c r="AC73" s="15">
        <v>130</v>
      </c>
      <c r="AD73" s="10">
        <v>90</v>
      </c>
      <c r="AE73" s="10">
        <v>93</v>
      </c>
      <c r="AF73" s="31">
        <v>18</v>
      </c>
      <c r="AG73" s="32" t="s">
        <v>85</v>
      </c>
      <c r="AH73" s="33">
        <v>3</v>
      </c>
      <c r="AI73" s="32">
        <v>11.7</v>
      </c>
      <c r="AJ73" s="31">
        <v>7000</v>
      </c>
      <c r="AK73" s="31" t="s">
        <v>478</v>
      </c>
      <c r="AL73" s="32"/>
      <c r="AM73" s="31">
        <v>34</v>
      </c>
      <c r="AN73" s="32">
        <v>0.8</v>
      </c>
      <c r="AO73" s="32">
        <v>7.38</v>
      </c>
      <c r="AP73" s="31">
        <v>73</v>
      </c>
      <c r="AQ73" s="31">
        <v>36</v>
      </c>
      <c r="AR73" s="32">
        <v>21.3</v>
      </c>
      <c r="AS73" s="32">
        <v>-3.4</v>
      </c>
      <c r="AT73" s="32"/>
      <c r="AU73" s="32"/>
      <c r="AV73" s="31">
        <v>1568</v>
      </c>
      <c r="AW73" s="10">
        <v>0</v>
      </c>
      <c r="AX73" s="32">
        <v>3.5</v>
      </c>
      <c r="AY73" s="32">
        <v>15.1</v>
      </c>
      <c r="AZ73" s="31">
        <v>132</v>
      </c>
      <c r="BA73" s="32">
        <v>4.5</v>
      </c>
      <c r="BB73" s="32"/>
      <c r="BC73" s="32">
        <v>0.4</v>
      </c>
      <c r="BD73" s="31">
        <v>5110</v>
      </c>
      <c r="BE73" s="31">
        <v>21</v>
      </c>
      <c r="BF73" s="32">
        <v>2.6</v>
      </c>
      <c r="BG73" s="31" t="s">
        <v>437</v>
      </c>
      <c r="BH73" s="32">
        <v>0.61</v>
      </c>
    </row>
    <row r="74" spans="1:60" s="17" customFormat="1" ht="18.75" customHeight="1" thickBot="1" x14ac:dyDescent="0.3">
      <c r="A74" s="9">
        <v>16</v>
      </c>
      <c r="B74" s="10">
        <v>43</v>
      </c>
      <c r="C74" s="10" t="s">
        <v>86</v>
      </c>
      <c r="D74" s="10">
        <v>2</v>
      </c>
      <c r="E74" s="10" t="s">
        <v>74</v>
      </c>
      <c r="F74" s="10">
        <v>3</v>
      </c>
      <c r="G74" s="10" t="s">
        <v>92</v>
      </c>
      <c r="H74" s="10">
        <v>2</v>
      </c>
      <c r="I74" s="10">
        <v>1.6</v>
      </c>
      <c r="J74" s="10">
        <v>84</v>
      </c>
      <c r="K74" s="11">
        <v>32.812499999999993</v>
      </c>
      <c r="L74" s="10" t="s">
        <v>220</v>
      </c>
      <c r="M74" s="10">
        <v>2</v>
      </c>
      <c r="N74" s="17" t="s">
        <v>71</v>
      </c>
      <c r="O74" s="10">
        <v>1</v>
      </c>
      <c r="P74" s="10">
        <v>2</v>
      </c>
      <c r="Q74" s="10" t="s">
        <v>76</v>
      </c>
      <c r="R74" s="10">
        <v>2</v>
      </c>
      <c r="S74" s="10">
        <v>3</v>
      </c>
      <c r="Y74" s="29" t="s">
        <v>438</v>
      </c>
      <c r="Z74" s="29" t="s">
        <v>439</v>
      </c>
      <c r="AA74" s="29" t="s">
        <v>440</v>
      </c>
      <c r="AB74" s="30">
        <v>100</v>
      </c>
      <c r="AC74" s="15">
        <v>125</v>
      </c>
      <c r="AD74" s="10">
        <v>80</v>
      </c>
      <c r="AE74" s="10">
        <v>95</v>
      </c>
      <c r="AF74" s="31">
        <v>22</v>
      </c>
      <c r="AG74" s="32" t="s">
        <v>69</v>
      </c>
      <c r="AH74" s="33">
        <v>0</v>
      </c>
      <c r="AI74" s="32">
        <v>15.4</v>
      </c>
      <c r="AJ74" s="31">
        <v>12200</v>
      </c>
      <c r="AK74" s="31">
        <v>191000</v>
      </c>
      <c r="AL74" s="32"/>
      <c r="AM74" s="31">
        <v>37</v>
      </c>
      <c r="AN74" s="32">
        <v>0.5</v>
      </c>
      <c r="AO74" s="32"/>
      <c r="AP74" s="32"/>
      <c r="AQ74" s="32"/>
      <c r="AR74" s="32"/>
      <c r="AS74" s="32"/>
      <c r="AT74" s="32"/>
      <c r="AU74" s="32"/>
      <c r="AV74" s="31">
        <v>2891</v>
      </c>
      <c r="AW74" s="10">
        <v>0</v>
      </c>
      <c r="AX74" s="32"/>
      <c r="AY74" s="31">
        <v>17</v>
      </c>
      <c r="AZ74" s="31">
        <v>139</v>
      </c>
      <c r="BA74" s="32">
        <v>4.0999999999999996</v>
      </c>
      <c r="BB74" s="32"/>
      <c r="BC74" s="32"/>
      <c r="BD74" s="31">
        <v>8564</v>
      </c>
      <c r="BE74" s="31">
        <v>49</v>
      </c>
      <c r="BF74" s="32"/>
      <c r="BG74" s="31">
        <v>4830000</v>
      </c>
      <c r="BH74" s="32"/>
    </row>
    <row r="75" spans="1:60" s="17" customFormat="1" ht="18" customHeight="1" thickBot="1" x14ac:dyDescent="0.3">
      <c r="A75" s="9">
        <v>17</v>
      </c>
      <c r="B75" s="10">
        <v>80</v>
      </c>
      <c r="C75" s="10" t="s">
        <v>59</v>
      </c>
      <c r="D75" s="10">
        <v>1</v>
      </c>
      <c r="E75" s="10" t="s">
        <v>81</v>
      </c>
      <c r="F75" s="10">
        <v>1</v>
      </c>
      <c r="G75" s="10" t="s">
        <v>61</v>
      </c>
      <c r="H75" s="10">
        <v>4</v>
      </c>
      <c r="I75" s="10">
        <v>1.7</v>
      </c>
      <c r="J75" s="10">
        <v>80</v>
      </c>
      <c r="K75" s="11">
        <v>27.681660899653981</v>
      </c>
      <c r="L75" s="10" t="s">
        <v>62</v>
      </c>
      <c r="M75" s="10">
        <v>1</v>
      </c>
      <c r="N75" s="10" t="s">
        <v>71</v>
      </c>
      <c r="O75" s="10">
        <v>1</v>
      </c>
      <c r="Q75" s="10" t="s">
        <v>64</v>
      </c>
      <c r="R75" s="10">
        <v>1</v>
      </c>
      <c r="S75" s="10">
        <v>4</v>
      </c>
      <c r="T75" s="10" t="s">
        <v>441</v>
      </c>
      <c r="U75" s="10"/>
      <c r="V75" s="10">
        <v>2</v>
      </c>
      <c r="Y75" s="29" t="s">
        <v>256</v>
      </c>
      <c r="Z75" s="29" t="s">
        <v>326</v>
      </c>
      <c r="AA75" s="29" t="s">
        <v>442</v>
      </c>
      <c r="AB75" s="30">
        <v>83</v>
      </c>
      <c r="AC75" s="15">
        <v>96</v>
      </c>
      <c r="AD75" s="10">
        <v>56</v>
      </c>
      <c r="AE75" s="10">
        <v>91</v>
      </c>
      <c r="AF75" s="31">
        <v>23</v>
      </c>
      <c r="AG75" s="32" t="s">
        <v>80</v>
      </c>
      <c r="AH75" s="33">
        <v>4</v>
      </c>
      <c r="AI75" s="32">
        <v>12.7</v>
      </c>
      <c r="AJ75" s="31">
        <v>24700</v>
      </c>
      <c r="AK75" s="31">
        <v>94000</v>
      </c>
      <c r="AL75" s="32"/>
      <c r="AM75" s="31">
        <v>197</v>
      </c>
      <c r="AN75" s="32">
        <v>5.7</v>
      </c>
      <c r="AO75" s="32">
        <v>7.33</v>
      </c>
      <c r="AP75" s="31">
        <v>73</v>
      </c>
      <c r="AQ75" s="31">
        <v>31</v>
      </c>
      <c r="AR75" s="32">
        <v>16.3</v>
      </c>
      <c r="AS75" s="32">
        <v>-8.5</v>
      </c>
      <c r="AT75" s="32"/>
      <c r="AU75" s="32"/>
      <c r="AV75" s="31">
        <v>2964</v>
      </c>
      <c r="AW75" s="10">
        <v>0</v>
      </c>
      <c r="AX75" s="32"/>
      <c r="AY75" s="32">
        <v>13.8</v>
      </c>
      <c r="AZ75" s="31">
        <v>135</v>
      </c>
      <c r="BA75" s="32">
        <v>4.4000000000000004</v>
      </c>
      <c r="BB75" s="32"/>
      <c r="BC75" s="32">
        <v>0.01</v>
      </c>
      <c r="BD75" s="32"/>
      <c r="BE75" s="31">
        <v>484</v>
      </c>
      <c r="BF75" s="32">
        <v>2.6</v>
      </c>
      <c r="BG75" s="31">
        <v>4010000</v>
      </c>
      <c r="BH75" s="32"/>
    </row>
    <row r="76" spans="1:60" s="17" customFormat="1" ht="21" customHeight="1" thickBot="1" x14ac:dyDescent="0.3">
      <c r="A76" s="9">
        <v>22</v>
      </c>
      <c r="B76" s="10">
        <v>91</v>
      </c>
      <c r="C76" s="10" t="s">
        <v>86</v>
      </c>
      <c r="D76" s="10">
        <v>2</v>
      </c>
      <c r="E76" s="10" t="s">
        <v>81</v>
      </c>
      <c r="F76" s="10">
        <v>1</v>
      </c>
      <c r="G76" s="10" t="s">
        <v>61</v>
      </c>
      <c r="H76" s="10">
        <v>4</v>
      </c>
      <c r="I76" s="10">
        <v>1.65</v>
      </c>
      <c r="J76" s="10">
        <v>60</v>
      </c>
      <c r="K76" s="11">
        <v>22.03856749311295</v>
      </c>
      <c r="L76" s="10" t="s">
        <v>62</v>
      </c>
      <c r="M76" s="10">
        <v>1</v>
      </c>
      <c r="N76" s="10" t="s">
        <v>71</v>
      </c>
      <c r="O76" s="10">
        <v>1</v>
      </c>
      <c r="P76" s="10">
        <v>12</v>
      </c>
      <c r="Q76" s="10" t="s">
        <v>301</v>
      </c>
      <c r="R76" s="10">
        <v>2</v>
      </c>
      <c r="S76" s="10">
        <v>3</v>
      </c>
      <c r="T76" s="10" t="s">
        <v>248</v>
      </c>
      <c r="U76" s="10"/>
      <c r="V76" s="10">
        <v>2</v>
      </c>
      <c r="Y76" s="28" t="s">
        <v>249</v>
      </c>
      <c r="Z76" s="29" t="s">
        <v>250</v>
      </c>
      <c r="AA76" s="29" t="s">
        <v>95</v>
      </c>
      <c r="AB76" s="30">
        <v>85</v>
      </c>
      <c r="AC76" s="15">
        <v>111</v>
      </c>
      <c r="AD76" s="10">
        <v>60</v>
      </c>
      <c r="AE76" s="10">
        <v>99</v>
      </c>
      <c r="AF76" s="31">
        <v>27</v>
      </c>
      <c r="AG76" s="32" t="s">
        <v>85</v>
      </c>
      <c r="AH76" s="33">
        <v>3</v>
      </c>
      <c r="AI76" s="32">
        <v>12.9</v>
      </c>
      <c r="AJ76" s="31">
        <v>3900</v>
      </c>
      <c r="AK76" s="31" t="s">
        <v>479</v>
      </c>
      <c r="AL76" s="32"/>
      <c r="AM76" s="31">
        <v>46</v>
      </c>
      <c r="AN76" s="32">
        <v>0.6</v>
      </c>
      <c r="AO76" s="32">
        <v>7.39</v>
      </c>
      <c r="AP76" s="31">
        <v>108</v>
      </c>
      <c r="AQ76" s="31">
        <v>67</v>
      </c>
      <c r="AR76" s="32">
        <v>40.6</v>
      </c>
      <c r="AS76" s="32">
        <v>12.6</v>
      </c>
      <c r="AT76" s="32"/>
      <c r="AU76" s="32"/>
      <c r="AV76" s="31">
        <v>1057</v>
      </c>
      <c r="AW76" s="10">
        <v>0</v>
      </c>
      <c r="AX76" s="32">
        <v>0.7</v>
      </c>
      <c r="AY76" s="32"/>
      <c r="AZ76" s="31">
        <v>136</v>
      </c>
      <c r="BA76" s="32">
        <v>0.7</v>
      </c>
      <c r="BB76" s="32"/>
      <c r="BC76" s="31">
        <v>12</v>
      </c>
      <c r="BD76" s="31">
        <v>2098</v>
      </c>
      <c r="BE76" s="31">
        <v>203</v>
      </c>
      <c r="BF76" s="32">
        <v>1.3</v>
      </c>
      <c r="BG76" s="31" t="s">
        <v>251</v>
      </c>
      <c r="BH76" s="32"/>
    </row>
    <row r="77" spans="1:60" s="17" customFormat="1" ht="18.75" customHeight="1" thickBot="1" x14ac:dyDescent="0.3">
      <c r="A77" s="9">
        <v>26</v>
      </c>
      <c r="B77" s="10">
        <v>93</v>
      </c>
      <c r="C77" s="10" t="s">
        <v>86</v>
      </c>
      <c r="D77" s="10">
        <v>2</v>
      </c>
      <c r="E77" s="10" t="s">
        <v>81</v>
      </c>
      <c r="F77" s="10">
        <v>1</v>
      </c>
      <c r="G77" s="10" t="s">
        <v>61</v>
      </c>
      <c r="H77" s="10">
        <v>4</v>
      </c>
      <c r="I77" s="10">
        <v>1.5</v>
      </c>
      <c r="J77" s="10">
        <v>50</v>
      </c>
      <c r="K77" s="11">
        <v>22.222222222222221</v>
      </c>
      <c r="L77" s="10" t="s">
        <v>220</v>
      </c>
      <c r="M77" s="10">
        <v>2</v>
      </c>
      <c r="N77" s="10" t="s">
        <v>71</v>
      </c>
      <c r="O77" s="10">
        <v>1</v>
      </c>
      <c r="P77" s="10">
        <v>2</v>
      </c>
      <c r="Q77" s="10" t="s">
        <v>76</v>
      </c>
      <c r="R77" s="10">
        <v>1</v>
      </c>
      <c r="S77" s="10">
        <v>6</v>
      </c>
      <c r="Y77" s="28" t="s">
        <v>445</v>
      </c>
      <c r="Z77" s="29" t="s">
        <v>364</v>
      </c>
      <c r="AA77" s="29" t="s">
        <v>446</v>
      </c>
      <c r="AB77" s="30">
        <v>112</v>
      </c>
      <c r="AC77" s="15">
        <v>113</v>
      </c>
      <c r="AD77" s="10">
        <v>70</v>
      </c>
      <c r="AE77" s="10">
        <v>87</v>
      </c>
      <c r="AF77" s="31">
        <v>18</v>
      </c>
      <c r="AG77" s="32" t="s">
        <v>85</v>
      </c>
      <c r="AH77" s="33">
        <v>3</v>
      </c>
      <c r="AI77" s="32">
        <v>15.2</v>
      </c>
      <c r="AJ77" s="31">
        <v>11400</v>
      </c>
      <c r="AK77" s="31">
        <v>116000</v>
      </c>
      <c r="AL77" s="32"/>
      <c r="AM77" s="31">
        <v>36</v>
      </c>
      <c r="AN77" s="32">
        <v>0.5</v>
      </c>
      <c r="AO77" s="32">
        <v>7.49</v>
      </c>
      <c r="AP77" s="31">
        <v>69</v>
      </c>
      <c r="AQ77" s="31">
        <v>36</v>
      </c>
      <c r="AR77" s="32">
        <v>27.4</v>
      </c>
      <c r="AS77" s="31">
        <v>4.0999999999999996</v>
      </c>
      <c r="AT77" s="32"/>
      <c r="AU77" s="31">
        <v>311</v>
      </c>
      <c r="AV77" s="31">
        <v>674</v>
      </c>
      <c r="AW77" s="10">
        <v>0</v>
      </c>
      <c r="AX77" s="32">
        <v>18.600000000000001</v>
      </c>
      <c r="AY77" s="32">
        <v>15.1</v>
      </c>
      <c r="AZ77" s="31">
        <v>130</v>
      </c>
      <c r="BA77" s="32">
        <v>2.9</v>
      </c>
      <c r="BB77" s="32"/>
      <c r="BC77" s="31">
        <v>11</v>
      </c>
      <c r="BD77" s="32"/>
      <c r="BE77" s="31">
        <v>114</v>
      </c>
      <c r="BF77" s="32"/>
      <c r="BG77" s="31">
        <v>4800000</v>
      </c>
      <c r="BH77" s="32">
        <v>1.66</v>
      </c>
    </row>
    <row r="78" spans="1:60" s="17" customFormat="1" ht="18" customHeight="1" thickBot="1" x14ac:dyDescent="0.3">
      <c r="A78" s="9">
        <v>32</v>
      </c>
      <c r="B78" s="10">
        <v>44</v>
      </c>
      <c r="C78" s="10" t="s">
        <v>86</v>
      </c>
      <c r="D78" s="10">
        <v>2</v>
      </c>
      <c r="E78" s="10" t="s">
        <v>60</v>
      </c>
      <c r="F78" s="10">
        <v>2</v>
      </c>
      <c r="G78" s="10" t="s">
        <v>92</v>
      </c>
      <c r="H78" s="10">
        <v>2</v>
      </c>
      <c r="I78" s="10">
        <v>1.5</v>
      </c>
      <c r="J78" s="10">
        <v>92</v>
      </c>
      <c r="K78" s="11">
        <v>40.888888888888886</v>
      </c>
      <c r="L78" s="10" t="s">
        <v>220</v>
      </c>
      <c r="M78" s="10">
        <v>2</v>
      </c>
      <c r="N78" s="10" t="s">
        <v>71</v>
      </c>
      <c r="O78" s="10">
        <v>1</v>
      </c>
      <c r="P78" s="10">
        <v>2</v>
      </c>
      <c r="Q78" s="10" t="s">
        <v>76</v>
      </c>
      <c r="R78" s="10">
        <v>2</v>
      </c>
      <c r="S78" s="10">
        <v>10</v>
      </c>
      <c r="Y78" s="28" t="s">
        <v>448</v>
      </c>
      <c r="Z78" s="29"/>
      <c r="AA78" s="29" t="s">
        <v>449</v>
      </c>
      <c r="AB78" s="30">
        <v>72</v>
      </c>
      <c r="AC78" s="15">
        <v>119</v>
      </c>
      <c r="AD78" s="10">
        <v>69</v>
      </c>
      <c r="AE78" s="10">
        <v>96</v>
      </c>
      <c r="AF78" s="31">
        <v>19</v>
      </c>
      <c r="AG78" s="32" t="s">
        <v>69</v>
      </c>
      <c r="AH78" s="33">
        <v>0</v>
      </c>
      <c r="AI78" s="32">
        <v>13.6</v>
      </c>
      <c r="AJ78" s="31" t="s">
        <v>450</v>
      </c>
      <c r="AK78" s="31" t="s">
        <v>451</v>
      </c>
      <c r="AL78" s="32"/>
      <c r="AM78" s="32"/>
      <c r="AN78" s="32">
        <v>0.6</v>
      </c>
      <c r="AO78" s="32"/>
      <c r="AP78" s="32"/>
      <c r="AQ78" s="32"/>
      <c r="AR78" s="32"/>
      <c r="AS78" s="32"/>
      <c r="AT78" s="32"/>
      <c r="AU78" s="32"/>
      <c r="AV78" s="31" t="s">
        <v>480</v>
      </c>
      <c r="AW78" s="10">
        <v>0</v>
      </c>
      <c r="AX78" s="32">
        <v>7.8</v>
      </c>
      <c r="AY78" s="32"/>
      <c r="AZ78" s="31">
        <v>135</v>
      </c>
      <c r="BA78" s="32">
        <v>4.8</v>
      </c>
      <c r="BB78" s="32"/>
      <c r="BC78" s="32"/>
      <c r="BD78" s="32"/>
      <c r="BE78" s="31">
        <v>169</v>
      </c>
      <c r="BF78" s="32"/>
      <c r="BG78" s="31" t="s">
        <v>452</v>
      </c>
      <c r="BH78" s="32"/>
    </row>
    <row r="79" spans="1:60" s="17" customFormat="1" ht="16.5" customHeight="1" thickBot="1" x14ac:dyDescent="0.3">
      <c r="A79" s="9">
        <v>37</v>
      </c>
      <c r="B79" s="10">
        <v>82</v>
      </c>
      <c r="C79" s="10" t="s">
        <v>86</v>
      </c>
      <c r="D79" s="10">
        <v>2</v>
      </c>
      <c r="E79" s="10" t="s">
        <v>60</v>
      </c>
      <c r="F79" s="10">
        <v>2</v>
      </c>
      <c r="G79" s="10" t="s">
        <v>70</v>
      </c>
      <c r="H79" s="10">
        <v>1</v>
      </c>
      <c r="I79" s="10">
        <v>1.55</v>
      </c>
      <c r="J79" s="10">
        <v>82</v>
      </c>
      <c r="K79" s="11">
        <v>34.131113423517164</v>
      </c>
      <c r="L79" s="10" t="s">
        <v>62</v>
      </c>
      <c r="M79" s="10">
        <v>1</v>
      </c>
      <c r="N79" s="10" t="s">
        <v>63</v>
      </c>
      <c r="O79" s="10">
        <v>2</v>
      </c>
      <c r="P79" s="10">
        <v>1</v>
      </c>
      <c r="Q79" s="10" t="s">
        <v>76</v>
      </c>
      <c r="R79" s="10">
        <v>2</v>
      </c>
      <c r="S79" s="10">
        <v>6</v>
      </c>
      <c r="Y79" s="28" t="s">
        <v>456</v>
      </c>
      <c r="Z79" s="29"/>
      <c r="AA79" s="29" t="s">
        <v>372</v>
      </c>
      <c r="AB79" s="30">
        <v>88</v>
      </c>
      <c r="AC79" s="15">
        <v>120</v>
      </c>
      <c r="AD79" s="10">
        <v>80</v>
      </c>
      <c r="AE79" s="10">
        <v>96</v>
      </c>
      <c r="AF79" s="31">
        <v>13</v>
      </c>
      <c r="AG79" s="32" t="s">
        <v>85</v>
      </c>
      <c r="AH79" s="33">
        <v>3</v>
      </c>
      <c r="AI79" s="32">
        <v>17.8</v>
      </c>
      <c r="AJ79" s="31" t="s">
        <v>457</v>
      </c>
      <c r="AK79" s="31" t="s">
        <v>481</v>
      </c>
      <c r="AL79" s="31">
        <v>120</v>
      </c>
      <c r="AM79" s="31">
        <v>52</v>
      </c>
      <c r="AN79" s="32">
        <v>0.8</v>
      </c>
      <c r="AO79" s="32">
        <v>7.34</v>
      </c>
      <c r="AP79" s="32">
        <v>43</v>
      </c>
      <c r="AQ79" s="32">
        <v>50</v>
      </c>
      <c r="AR79" s="32">
        <v>27</v>
      </c>
      <c r="AS79" s="32">
        <v>0.1</v>
      </c>
      <c r="AT79" s="31">
        <v>120</v>
      </c>
      <c r="AU79" s="32"/>
      <c r="AV79" s="32" t="s">
        <v>482</v>
      </c>
      <c r="AW79" s="10">
        <v>0</v>
      </c>
      <c r="AX79" s="32">
        <v>2</v>
      </c>
      <c r="AY79" s="32"/>
      <c r="AZ79" s="31">
        <v>140</v>
      </c>
      <c r="BA79" s="32">
        <v>4</v>
      </c>
      <c r="BB79" s="32"/>
      <c r="BC79" s="32"/>
      <c r="BD79" s="32">
        <v>78.5</v>
      </c>
      <c r="BE79" s="32" t="s">
        <v>458</v>
      </c>
      <c r="BF79" s="32">
        <v>2.4</v>
      </c>
      <c r="BG79" s="31" t="s">
        <v>459</v>
      </c>
      <c r="BH79" s="32">
        <v>0.33</v>
      </c>
    </row>
    <row r="80" spans="1:60" s="17" customFormat="1" ht="14.25" customHeight="1" thickBot="1" x14ac:dyDescent="0.3">
      <c r="A80" s="9">
        <v>35</v>
      </c>
      <c r="B80" s="10">
        <v>58</v>
      </c>
      <c r="C80" s="10" t="s">
        <v>59</v>
      </c>
      <c r="D80" s="10">
        <v>1</v>
      </c>
      <c r="E80" s="10" t="s">
        <v>81</v>
      </c>
      <c r="F80" s="10">
        <v>1</v>
      </c>
      <c r="G80" s="10" t="s">
        <v>92</v>
      </c>
      <c r="H80" s="10">
        <v>2</v>
      </c>
      <c r="I80" s="10">
        <v>1.74</v>
      </c>
      <c r="J80" s="10">
        <v>83</v>
      </c>
      <c r="K80" s="11">
        <v>27.414453692693883</v>
      </c>
      <c r="L80" s="10" t="s">
        <v>220</v>
      </c>
      <c r="M80" s="10">
        <v>2</v>
      </c>
      <c r="N80" s="10" t="s">
        <v>71</v>
      </c>
      <c r="O80" s="10">
        <v>1</v>
      </c>
      <c r="Q80" s="10" t="s">
        <v>64</v>
      </c>
      <c r="R80" s="10">
        <v>2</v>
      </c>
      <c r="S80" s="10">
        <v>4</v>
      </c>
      <c r="Y80" s="29" t="s">
        <v>206</v>
      </c>
      <c r="Z80" s="29" t="s">
        <v>460</v>
      </c>
      <c r="AA80" s="29" t="s">
        <v>461</v>
      </c>
      <c r="AB80" s="30">
        <v>99</v>
      </c>
      <c r="AC80" s="15">
        <v>120</v>
      </c>
      <c r="AD80" s="10">
        <v>80</v>
      </c>
      <c r="AE80" s="10">
        <v>93</v>
      </c>
      <c r="AF80" s="31">
        <v>20</v>
      </c>
      <c r="AG80" s="32" t="s">
        <v>85</v>
      </c>
      <c r="AH80" s="33">
        <v>3</v>
      </c>
      <c r="AI80" s="32">
        <v>11.6</v>
      </c>
      <c r="AJ80" s="31">
        <v>13420</v>
      </c>
      <c r="AK80" s="31">
        <v>128000</v>
      </c>
      <c r="AL80" s="32"/>
      <c r="AM80" s="31">
        <v>177</v>
      </c>
      <c r="AN80" s="31">
        <v>4</v>
      </c>
      <c r="AO80" s="32">
        <v>7.3</v>
      </c>
      <c r="AP80" s="31">
        <v>93</v>
      </c>
      <c r="AQ80" s="31">
        <v>28</v>
      </c>
      <c r="AR80" s="32">
        <v>13.8</v>
      </c>
      <c r="AS80" s="32">
        <v>-11.2</v>
      </c>
      <c r="AT80" s="32"/>
      <c r="AU80" s="32"/>
      <c r="AV80" s="31">
        <v>1208</v>
      </c>
      <c r="AW80" s="10">
        <v>0</v>
      </c>
      <c r="AX80" s="31">
        <v>3</v>
      </c>
      <c r="AY80" s="32">
        <v>14.6</v>
      </c>
      <c r="AZ80" s="31">
        <v>139</v>
      </c>
      <c r="BA80" s="32">
        <v>5.4</v>
      </c>
      <c r="BB80" s="32"/>
      <c r="BC80" s="32">
        <v>0.22</v>
      </c>
      <c r="BD80" s="32"/>
      <c r="BE80" s="31">
        <v>134</v>
      </c>
      <c r="BF80" s="32">
        <v>1.7</v>
      </c>
      <c r="BG80" s="31">
        <v>3520000</v>
      </c>
      <c r="BH80" s="32">
        <v>15.6</v>
      </c>
    </row>
    <row r="81" spans="1:60" s="17" customFormat="1" ht="15.75" thickBot="1" x14ac:dyDescent="0.3">
      <c r="A81" s="9">
        <v>70</v>
      </c>
      <c r="B81" s="10">
        <v>63</v>
      </c>
      <c r="C81" s="10" t="s">
        <v>86</v>
      </c>
      <c r="D81" s="10">
        <v>2</v>
      </c>
      <c r="E81" s="10" t="s">
        <v>81</v>
      </c>
      <c r="F81" s="10">
        <v>1</v>
      </c>
      <c r="G81" s="10" t="s">
        <v>92</v>
      </c>
      <c r="H81" s="10">
        <v>2</v>
      </c>
      <c r="I81" s="10">
        <v>1.57</v>
      </c>
      <c r="J81" s="10">
        <v>54</v>
      </c>
      <c r="K81" s="11">
        <v>21.907582457706194</v>
      </c>
      <c r="L81" s="10" t="s">
        <v>62</v>
      </c>
      <c r="M81" s="10">
        <v>1</v>
      </c>
      <c r="N81" s="10" t="s">
        <v>71</v>
      </c>
      <c r="O81" s="10">
        <v>1</v>
      </c>
      <c r="P81" s="10">
        <v>4</v>
      </c>
      <c r="Q81" s="10" t="s">
        <v>76</v>
      </c>
      <c r="R81" s="10">
        <v>2</v>
      </c>
      <c r="S81" s="66">
        <v>11</v>
      </c>
      <c r="T81" s="10" t="s">
        <v>71</v>
      </c>
      <c r="U81" s="10"/>
      <c r="V81" s="10">
        <v>3</v>
      </c>
      <c r="W81" s="10" t="s">
        <v>63</v>
      </c>
      <c r="X81" s="10">
        <v>2</v>
      </c>
      <c r="Y81" s="14" t="s">
        <v>159</v>
      </c>
      <c r="Z81" s="14" t="s">
        <v>355</v>
      </c>
      <c r="AA81" s="14" t="s">
        <v>356</v>
      </c>
      <c r="AB81" s="15">
        <v>102</v>
      </c>
      <c r="AC81" s="23"/>
      <c r="AE81" s="10">
        <v>83</v>
      </c>
      <c r="AF81" s="10">
        <v>18</v>
      </c>
      <c r="AG81" s="10" t="s">
        <v>119</v>
      </c>
      <c r="AH81" s="19">
        <v>1</v>
      </c>
      <c r="AI81" s="20">
        <v>15.7</v>
      </c>
      <c r="AJ81" s="10">
        <v>15470</v>
      </c>
      <c r="AK81" s="10">
        <v>254000</v>
      </c>
      <c r="AM81" s="10">
        <v>28</v>
      </c>
      <c r="AN81" s="10">
        <v>0.5</v>
      </c>
      <c r="AO81" s="10">
        <v>7.42</v>
      </c>
      <c r="AP81" s="10">
        <v>66.900000000000006</v>
      </c>
      <c r="AQ81" s="10">
        <v>44.8</v>
      </c>
      <c r="AR81" s="20">
        <v>29.1</v>
      </c>
      <c r="AS81" s="20">
        <v>4.7</v>
      </c>
      <c r="AT81" s="10">
        <v>122</v>
      </c>
      <c r="AU81" s="10">
        <v>186</v>
      </c>
      <c r="AV81" s="10">
        <v>774</v>
      </c>
      <c r="AW81" s="10">
        <v>42</v>
      </c>
      <c r="AX81" s="10">
        <v>1.9</v>
      </c>
      <c r="AY81" s="20">
        <v>11.4</v>
      </c>
      <c r="AZ81" s="10">
        <v>140</v>
      </c>
      <c r="BA81" s="20">
        <v>3.7</v>
      </c>
      <c r="BB81" s="10">
        <v>106</v>
      </c>
      <c r="BC81" s="10">
        <v>0</v>
      </c>
      <c r="BD81" s="10">
        <v>14078</v>
      </c>
      <c r="BE81" s="10">
        <v>155</v>
      </c>
      <c r="BF81" s="10">
        <v>0.7</v>
      </c>
      <c r="BG81" s="10">
        <v>5190000</v>
      </c>
      <c r="BH81" s="10">
        <v>0.22</v>
      </c>
    </row>
    <row r="82" spans="1:60" s="17" customFormat="1" ht="15.75" customHeight="1" thickBot="1" x14ac:dyDescent="0.3">
      <c r="A82" s="9">
        <v>42</v>
      </c>
      <c r="B82" s="10">
        <v>43</v>
      </c>
      <c r="C82" s="10" t="s">
        <v>86</v>
      </c>
      <c r="D82" s="10">
        <v>2</v>
      </c>
      <c r="E82" s="10" t="s">
        <v>81</v>
      </c>
      <c r="F82" s="10">
        <v>1</v>
      </c>
      <c r="G82" s="10" t="s">
        <v>92</v>
      </c>
      <c r="H82" s="10">
        <v>2</v>
      </c>
      <c r="I82" s="10">
        <v>1.7</v>
      </c>
      <c r="J82" s="10">
        <v>110</v>
      </c>
      <c r="K82" s="11">
        <v>38.062283737024224</v>
      </c>
      <c r="L82" s="10" t="s">
        <v>220</v>
      </c>
      <c r="M82" s="10">
        <v>2</v>
      </c>
      <c r="N82" s="10" t="s">
        <v>71</v>
      </c>
      <c r="O82" s="10">
        <v>1</v>
      </c>
      <c r="P82" s="10">
        <v>2</v>
      </c>
      <c r="Q82" s="10" t="s">
        <v>76</v>
      </c>
      <c r="R82" s="10">
        <v>2</v>
      </c>
      <c r="S82" s="10">
        <v>14</v>
      </c>
      <c r="Y82" s="28" t="s">
        <v>279</v>
      </c>
      <c r="Z82" s="29" t="s">
        <v>462</v>
      </c>
      <c r="AA82" s="29" t="s">
        <v>95</v>
      </c>
      <c r="AB82" s="30">
        <v>80</v>
      </c>
      <c r="AC82" s="15">
        <v>139</v>
      </c>
      <c r="AD82" s="10">
        <v>96</v>
      </c>
      <c r="AE82" s="10">
        <v>93</v>
      </c>
      <c r="AF82" s="31">
        <v>21</v>
      </c>
      <c r="AG82" s="32" t="s">
        <v>119</v>
      </c>
      <c r="AH82" s="33">
        <v>1</v>
      </c>
      <c r="AI82" s="32">
        <v>10.7</v>
      </c>
      <c r="AJ82" s="31" t="s">
        <v>266</v>
      </c>
      <c r="AK82" s="31" t="s">
        <v>483</v>
      </c>
      <c r="AL82" s="31">
        <v>80</v>
      </c>
      <c r="AM82" s="31">
        <v>75</v>
      </c>
      <c r="AN82" s="31">
        <v>10</v>
      </c>
      <c r="AO82" s="32">
        <v>7.4</v>
      </c>
      <c r="AP82" s="31">
        <v>23</v>
      </c>
      <c r="AQ82" s="31">
        <v>44</v>
      </c>
      <c r="AR82" s="32">
        <v>27.3</v>
      </c>
      <c r="AS82" s="32">
        <v>2.1</v>
      </c>
      <c r="AT82" s="32"/>
      <c r="AU82" s="32"/>
      <c r="AV82" s="31">
        <v>630</v>
      </c>
      <c r="AW82" s="10">
        <v>0</v>
      </c>
      <c r="AX82" s="32">
        <v>3.6</v>
      </c>
      <c r="AY82" s="32">
        <v>13.7</v>
      </c>
      <c r="AZ82" s="31">
        <v>138</v>
      </c>
      <c r="BA82" s="32">
        <v>3.6</v>
      </c>
      <c r="BB82" s="32"/>
      <c r="BC82" s="32">
        <v>0.05</v>
      </c>
      <c r="BD82" s="32"/>
      <c r="BE82" s="31">
        <v>270</v>
      </c>
      <c r="BF82" s="31">
        <v>1</v>
      </c>
      <c r="BG82" s="31" t="s">
        <v>463</v>
      </c>
      <c r="BH82" s="32">
        <v>0.75</v>
      </c>
    </row>
    <row r="83" spans="1:60" s="17" customFormat="1" ht="18" customHeight="1" thickBot="1" x14ac:dyDescent="0.3">
      <c r="A83" s="9">
        <v>44</v>
      </c>
      <c r="B83" s="10">
        <v>57</v>
      </c>
      <c r="C83" s="10" t="s">
        <v>86</v>
      </c>
      <c r="D83" s="10">
        <v>2</v>
      </c>
      <c r="E83" s="10" t="s">
        <v>60</v>
      </c>
      <c r="F83" s="10">
        <v>2</v>
      </c>
      <c r="G83" s="10" t="s">
        <v>61</v>
      </c>
      <c r="H83" s="10">
        <v>4</v>
      </c>
      <c r="I83" s="10">
        <v>1.7</v>
      </c>
      <c r="J83" s="10">
        <v>102</v>
      </c>
      <c r="K83" s="11">
        <v>35.294117647058826</v>
      </c>
      <c r="L83" s="10" t="s">
        <v>62</v>
      </c>
      <c r="M83" s="10">
        <v>1</v>
      </c>
      <c r="N83" s="10" t="s">
        <v>63</v>
      </c>
      <c r="O83" s="10">
        <v>2</v>
      </c>
      <c r="Q83" s="10"/>
      <c r="R83" s="10">
        <v>2</v>
      </c>
      <c r="S83" s="10">
        <v>6</v>
      </c>
      <c r="W83" s="10" t="s">
        <v>464</v>
      </c>
      <c r="X83" s="10">
        <v>1</v>
      </c>
      <c r="Y83" s="28" t="s">
        <v>465</v>
      </c>
      <c r="Z83" s="29" t="s">
        <v>466</v>
      </c>
      <c r="AA83" s="29" t="s">
        <v>281</v>
      </c>
      <c r="AB83" s="30">
        <v>69</v>
      </c>
      <c r="AC83" s="15">
        <v>133</v>
      </c>
      <c r="AD83" s="10">
        <v>80</v>
      </c>
      <c r="AE83" s="10">
        <v>94</v>
      </c>
      <c r="AF83" s="31">
        <v>22</v>
      </c>
      <c r="AG83" s="32" t="s">
        <v>69</v>
      </c>
      <c r="AH83" s="33">
        <v>0</v>
      </c>
      <c r="AI83" s="32">
        <v>12.1</v>
      </c>
      <c r="AJ83" s="31" t="s">
        <v>467</v>
      </c>
      <c r="AK83" s="31" t="s">
        <v>484</v>
      </c>
      <c r="AL83" s="32"/>
      <c r="AM83" s="31">
        <v>25</v>
      </c>
      <c r="AN83" s="32">
        <v>0.6</v>
      </c>
      <c r="AO83" s="32">
        <v>7.49</v>
      </c>
      <c r="AP83" s="31">
        <v>87</v>
      </c>
      <c r="AQ83" s="31">
        <v>35</v>
      </c>
      <c r="AR83" s="32">
        <v>26.7</v>
      </c>
      <c r="AS83" s="32">
        <v>3.4</v>
      </c>
      <c r="AT83" s="32"/>
      <c r="AU83" s="32"/>
      <c r="AV83" s="31" t="s">
        <v>485</v>
      </c>
      <c r="AW83" s="10">
        <v>0</v>
      </c>
      <c r="AX83" s="32"/>
      <c r="AY83" s="32">
        <v>14.2</v>
      </c>
      <c r="AZ83" s="31">
        <v>140</v>
      </c>
      <c r="BA83" s="31">
        <v>3</v>
      </c>
      <c r="BB83" s="32"/>
      <c r="BC83" s="31">
        <v>12</v>
      </c>
      <c r="BD83" s="31" t="s">
        <v>468</v>
      </c>
      <c r="BE83" s="31">
        <v>14</v>
      </c>
      <c r="BF83" s="32">
        <v>1.3</v>
      </c>
      <c r="BG83" s="31" t="s">
        <v>469</v>
      </c>
      <c r="BH83" s="32">
        <v>0.73</v>
      </c>
    </row>
    <row r="84" spans="1:60" s="17" customFormat="1" ht="15.75" customHeight="1" thickBot="1" x14ac:dyDescent="0.3">
      <c r="A84" s="9">
        <v>41</v>
      </c>
      <c r="B84" s="10">
        <v>73</v>
      </c>
      <c r="C84" s="10" t="s">
        <v>59</v>
      </c>
      <c r="D84" s="10">
        <v>1</v>
      </c>
      <c r="E84" s="10" t="s">
        <v>81</v>
      </c>
      <c r="F84" s="10">
        <v>1</v>
      </c>
      <c r="G84" s="10" t="s">
        <v>131</v>
      </c>
      <c r="H84" s="10">
        <v>5</v>
      </c>
      <c r="I84" s="10">
        <v>1.75</v>
      </c>
      <c r="J84" s="10">
        <v>80</v>
      </c>
      <c r="K84" s="11">
        <v>26.122448979591837</v>
      </c>
      <c r="L84" s="10" t="s">
        <v>220</v>
      </c>
      <c r="M84" s="10">
        <v>2</v>
      </c>
      <c r="N84" s="10" t="s">
        <v>63</v>
      </c>
      <c r="O84" s="10">
        <v>2</v>
      </c>
      <c r="P84" s="10">
        <v>2</v>
      </c>
      <c r="Q84" s="10" t="s">
        <v>76</v>
      </c>
      <c r="R84" s="10">
        <v>2</v>
      </c>
      <c r="S84" s="10">
        <v>6</v>
      </c>
      <c r="Y84" s="28" t="s">
        <v>470</v>
      </c>
      <c r="Z84" s="29" t="s">
        <v>471</v>
      </c>
      <c r="AA84" s="29" t="s">
        <v>281</v>
      </c>
      <c r="AB84" s="30">
        <v>184</v>
      </c>
      <c r="AC84" s="15">
        <v>98</v>
      </c>
      <c r="AD84" s="10">
        <v>64</v>
      </c>
      <c r="AE84" s="10">
        <v>96</v>
      </c>
      <c r="AF84" s="31">
        <v>23</v>
      </c>
      <c r="AG84" s="32" t="s">
        <v>106</v>
      </c>
      <c r="AH84" s="33">
        <v>2</v>
      </c>
      <c r="AI84" s="32">
        <v>12.9</v>
      </c>
      <c r="AJ84" s="31" t="s">
        <v>472</v>
      </c>
      <c r="AK84" s="31" t="s">
        <v>486</v>
      </c>
      <c r="AL84" s="32"/>
      <c r="AM84" s="31">
        <v>49</v>
      </c>
      <c r="AN84" s="32">
        <v>0.7</v>
      </c>
      <c r="AO84" s="32"/>
      <c r="AP84" s="31">
        <v>89</v>
      </c>
      <c r="AQ84" s="31">
        <v>34</v>
      </c>
      <c r="AR84" s="32">
        <v>24.7</v>
      </c>
      <c r="AS84" s="32">
        <v>1.5</v>
      </c>
      <c r="AT84" s="32"/>
      <c r="AU84" s="32"/>
      <c r="AV84" s="31">
        <v>425</v>
      </c>
      <c r="AW84" s="10">
        <v>0</v>
      </c>
      <c r="AX84" s="32">
        <v>7.5</v>
      </c>
      <c r="AY84" s="32">
        <v>13.4</v>
      </c>
      <c r="AZ84" s="31">
        <v>135</v>
      </c>
      <c r="BA84" s="32">
        <v>4.5</v>
      </c>
      <c r="BB84" s="32"/>
      <c r="BC84" s="31">
        <v>12</v>
      </c>
      <c r="BD84" s="32"/>
      <c r="BE84" s="31">
        <v>85</v>
      </c>
      <c r="BF84" s="32">
        <v>1.2</v>
      </c>
      <c r="BG84" s="31" t="s">
        <v>473</v>
      </c>
      <c r="BH84" s="32">
        <v>1.03</v>
      </c>
    </row>
    <row r="85" spans="1:60" s="17" customFormat="1" ht="18" customHeight="1" thickBot="1" x14ac:dyDescent="0.3">
      <c r="A85" s="9">
        <v>46</v>
      </c>
      <c r="B85" s="10">
        <v>58</v>
      </c>
      <c r="C85" s="10" t="s">
        <v>59</v>
      </c>
      <c r="D85" s="10">
        <v>1</v>
      </c>
      <c r="E85" s="10" t="s">
        <v>81</v>
      </c>
      <c r="F85" s="10">
        <v>1</v>
      </c>
      <c r="G85" s="10" t="s">
        <v>70</v>
      </c>
      <c r="H85" s="10">
        <v>1</v>
      </c>
      <c r="I85" s="10">
        <v>1.65</v>
      </c>
      <c r="J85" s="10">
        <v>80</v>
      </c>
      <c r="K85" s="11">
        <v>29.384756657483933</v>
      </c>
      <c r="L85" s="10" t="s">
        <v>220</v>
      </c>
      <c r="M85" s="10">
        <v>2</v>
      </c>
      <c r="N85" s="10" t="s">
        <v>71</v>
      </c>
      <c r="O85" s="10">
        <v>1</v>
      </c>
      <c r="P85" s="10">
        <v>3</v>
      </c>
      <c r="Q85" s="10" t="s">
        <v>76</v>
      </c>
      <c r="R85" s="10">
        <v>2</v>
      </c>
      <c r="S85" s="10">
        <v>5</v>
      </c>
      <c r="Y85" s="28" t="s">
        <v>474</v>
      </c>
      <c r="Z85" s="29"/>
      <c r="AA85" s="29" t="s">
        <v>475</v>
      </c>
      <c r="AB85" s="30">
        <v>81</v>
      </c>
      <c r="AC85" s="15">
        <v>121</v>
      </c>
      <c r="AD85" s="10">
        <v>72</v>
      </c>
      <c r="AE85" s="10">
        <v>94</v>
      </c>
      <c r="AF85" s="31">
        <v>21</v>
      </c>
      <c r="AG85" s="32" t="s">
        <v>80</v>
      </c>
      <c r="AH85" s="33">
        <v>4</v>
      </c>
      <c r="AI85" s="32">
        <v>16.8</v>
      </c>
      <c r="AJ85" s="31">
        <v>6300</v>
      </c>
      <c r="AK85" s="31">
        <v>331000</v>
      </c>
      <c r="AL85" s="32"/>
      <c r="AM85" s="31">
        <v>40</v>
      </c>
      <c r="AN85" s="32">
        <v>0.8</v>
      </c>
      <c r="AO85" s="32">
        <v>7.48</v>
      </c>
      <c r="AP85" s="31">
        <v>56</v>
      </c>
      <c r="AQ85" s="31">
        <v>48</v>
      </c>
      <c r="AR85" s="32">
        <v>35.700000000000003</v>
      </c>
      <c r="AS85" s="32">
        <v>10.3</v>
      </c>
      <c r="AT85" s="31">
        <v>223</v>
      </c>
      <c r="AU85" s="31">
        <v>181</v>
      </c>
      <c r="AV85" s="31">
        <v>252</v>
      </c>
      <c r="AW85" s="10">
        <v>0</v>
      </c>
      <c r="AX85" s="32">
        <v>2.6</v>
      </c>
      <c r="AY85" s="32">
        <v>13.1</v>
      </c>
      <c r="AZ85" s="31">
        <v>140</v>
      </c>
      <c r="BA85" s="32">
        <v>3.8</v>
      </c>
      <c r="BB85" s="32"/>
      <c r="BC85" s="31">
        <v>12</v>
      </c>
      <c r="BD85" s="32"/>
      <c r="BE85" s="31">
        <v>126</v>
      </c>
      <c r="BF85" s="32"/>
      <c r="BG85" s="31">
        <v>543000</v>
      </c>
      <c r="BH85" s="32">
        <v>0.69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B39B9-3D61-4BF4-8054-34461EB9594A}">
  <dimension ref="A1:BS15"/>
  <sheetViews>
    <sheetView workbookViewId="0">
      <selection activeCell="K18" sqref="K18"/>
    </sheetView>
  </sheetViews>
  <sheetFormatPr defaultRowHeight="15" x14ac:dyDescent="0.25"/>
  <sheetData>
    <row r="1" spans="1:71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14</v>
      </c>
      <c r="P1" s="2" t="s">
        <v>477</v>
      </c>
      <c r="Q1" s="2" t="s">
        <v>16</v>
      </c>
      <c r="R1" s="4" t="s">
        <v>18</v>
      </c>
      <c r="S1" s="3" t="s">
        <v>17</v>
      </c>
      <c r="T1" s="1" t="s">
        <v>19</v>
      </c>
      <c r="U1" s="2" t="s">
        <v>20</v>
      </c>
      <c r="V1" s="1" t="s">
        <v>21</v>
      </c>
      <c r="W1" s="2" t="s">
        <v>22</v>
      </c>
      <c r="X1" s="5" t="s">
        <v>23</v>
      </c>
      <c r="Y1" s="5" t="s">
        <v>24</v>
      </c>
      <c r="Z1" s="5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6" t="s">
        <v>32</v>
      </c>
      <c r="AH1" s="7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7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</row>
    <row r="2" spans="1:71" s="17" customFormat="1" x14ac:dyDescent="0.25">
      <c r="A2" s="9">
        <v>2</v>
      </c>
      <c r="B2" s="10">
        <v>48</v>
      </c>
      <c r="C2" s="10" t="s">
        <v>59</v>
      </c>
      <c r="D2" s="10">
        <v>1</v>
      </c>
      <c r="E2" s="10" t="s">
        <v>60</v>
      </c>
      <c r="F2" s="10">
        <v>2</v>
      </c>
      <c r="G2" s="10" t="s">
        <v>92</v>
      </c>
      <c r="H2" s="10">
        <v>2</v>
      </c>
      <c r="I2" s="10">
        <v>1.72</v>
      </c>
      <c r="J2" s="10">
        <v>69</v>
      </c>
      <c r="K2" s="11">
        <v>23.323418063818284</v>
      </c>
      <c r="L2" s="10" t="s">
        <v>62</v>
      </c>
      <c r="M2" s="10">
        <v>1</v>
      </c>
      <c r="N2" s="10" t="s">
        <v>63</v>
      </c>
      <c r="O2" s="10">
        <v>2</v>
      </c>
      <c r="Q2" s="10" t="s">
        <v>64</v>
      </c>
      <c r="R2" s="10">
        <v>2</v>
      </c>
      <c r="S2" s="10">
        <v>4</v>
      </c>
      <c r="T2" s="10" t="s">
        <v>65</v>
      </c>
      <c r="U2" s="10">
        <v>2</v>
      </c>
      <c r="V2" s="10" t="s">
        <v>71</v>
      </c>
      <c r="W2" s="10">
        <v>1</v>
      </c>
      <c r="X2" s="14" t="s">
        <v>159</v>
      </c>
      <c r="Y2" s="14" t="s">
        <v>124</v>
      </c>
      <c r="Z2" s="14" t="s">
        <v>299</v>
      </c>
      <c r="AA2" s="15">
        <v>87</v>
      </c>
      <c r="AB2" s="23"/>
      <c r="AD2" s="10">
        <v>95</v>
      </c>
      <c r="AF2" s="10" t="s">
        <v>69</v>
      </c>
      <c r="AG2" s="19">
        <v>0</v>
      </c>
      <c r="AH2" s="10">
        <v>14.8</v>
      </c>
      <c r="AI2" s="10">
        <v>4000</v>
      </c>
      <c r="AJ2" s="10">
        <v>190000</v>
      </c>
      <c r="AL2" s="10">
        <v>27</v>
      </c>
      <c r="AN2" s="10">
        <v>7.46</v>
      </c>
      <c r="AO2" s="10">
        <v>63.1</v>
      </c>
      <c r="AP2" s="10">
        <v>35.4</v>
      </c>
      <c r="AQ2" s="10">
        <v>25</v>
      </c>
      <c r="AR2" s="10">
        <v>1.1000000000000001</v>
      </c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71" s="17" customFormat="1" x14ac:dyDescent="0.25">
      <c r="A3" s="9">
        <v>3</v>
      </c>
      <c r="B3" s="10">
        <v>57</v>
      </c>
      <c r="C3" s="10" t="s">
        <v>59</v>
      </c>
      <c r="D3" s="10">
        <v>1</v>
      </c>
      <c r="E3" s="10" t="s">
        <v>81</v>
      </c>
      <c r="F3" s="10">
        <v>1</v>
      </c>
      <c r="G3" s="10" t="s">
        <v>75</v>
      </c>
      <c r="H3" s="10">
        <v>3</v>
      </c>
      <c r="I3" s="10">
        <v>1.75</v>
      </c>
      <c r="K3" s="11" t="s">
        <v>64</v>
      </c>
      <c r="L3" s="10" t="s">
        <v>62</v>
      </c>
      <c r="M3" s="10">
        <v>1</v>
      </c>
      <c r="N3" s="10" t="s">
        <v>63</v>
      </c>
      <c r="O3" s="10">
        <v>2</v>
      </c>
      <c r="Q3" s="10" t="s">
        <v>64</v>
      </c>
      <c r="R3" s="10">
        <v>2</v>
      </c>
      <c r="S3" s="10">
        <v>8</v>
      </c>
      <c r="T3" s="10" t="s">
        <v>65</v>
      </c>
      <c r="U3" s="10">
        <v>2</v>
      </c>
      <c r="V3" s="10" t="s">
        <v>63</v>
      </c>
      <c r="W3" s="10">
        <v>2</v>
      </c>
      <c r="X3" s="18"/>
      <c r="Y3" s="18"/>
      <c r="Z3" s="18"/>
      <c r="AA3" s="15">
        <v>67</v>
      </c>
      <c r="AB3" s="15">
        <v>120</v>
      </c>
      <c r="AC3" s="10">
        <v>70</v>
      </c>
      <c r="AD3" s="10">
        <v>97</v>
      </c>
      <c r="AE3" s="10">
        <v>18</v>
      </c>
      <c r="AF3" s="10" t="s">
        <v>69</v>
      </c>
      <c r="AG3" s="19">
        <v>0</v>
      </c>
      <c r="AH3" s="22" t="s">
        <v>64</v>
      </c>
      <c r="AI3" s="10">
        <v>13870</v>
      </c>
      <c r="AJ3" s="9">
        <v>320000</v>
      </c>
      <c r="AL3" s="10">
        <v>55</v>
      </c>
      <c r="AM3" s="10">
        <v>16</v>
      </c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</row>
    <row r="4" spans="1:71" s="17" customFormat="1" x14ac:dyDescent="0.25">
      <c r="A4" s="9">
        <v>7</v>
      </c>
      <c r="B4" s="10">
        <v>74</v>
      </c>
      <c r="C4" s="10" t="s">
        <v>86</v>
      </c>
      <c r="D4" s="10">
        <v>2</v>
      </c>
      <c r="E4" s="10" t="s">
        <v>74</v>
      </c>
      <c r="F4" s="10">
        <v>3</v>
      </c>
      <c r="G4" s="10" t="s">
        <v>92</v>
      </c>
      <c r="H4" s="10">
        <v>2</v>
      </c>
      <c r="J4" s="10">
        <v>90</v>
      </c>
      <c r="K4" s="11" t="s">
        <v>64</v>
      </c>
      <c r="L4" s="10" t="s">
        <v>62</v>
      </c>
      <c r="M4" s="10">
        <v>1</v>
      </c>
      <c r="N4" s="10" t="s">
        <v>71</v>
      </c>
      <c r="O4" s="10">
        <v>1</v>
      </c>
      <c r="P4" s="10">
        <v>1</v>
      </c>
      <c r="Q4" s="10" t="s">
        <v>76</v>
      </c>
      <c r="R4" s="10">
        <v>2</v>
      </c>
      <c r="S4" s="10">
        <v>7</v>
      </c>
      <c r="T4" s="10" t="s">
        <v>77</v>
      </c>
      <c r="U4" s="10">
        <v>1</v>
      </c>
      <c r="V4" s="10" t="s">
        <v>63</v>
      </c>
      <c r="W4" s="10">
        <v>2</v>
      </c>
      <c r="X4" s="14" t="s">
        <v>304</v>
      </c>
      <c r="Y4" s="14" t="s">
        <v>305</v>
      </c>
      <c r="Z4" s="14" t="s">
        <v>306</v>
      </c>
      <c r="AA4" s="15">
        <v>80</v>
      </c>
      <c r="AB4" s="15">
        <v>140</v>
      </c>
      <c r="AC4" s="10">
        <v>95</v>
      </c>
      <c r="AD4" s="10">
        <v>92</v>
      </c>
      <c r="AE4" s="10">
        <v>19</v>
      </c>
      <c r="AF4" s="10" t="s">
        <v>80</v>
      </c>
      <c r="AG4" s="19">
        <v>4</v>
      </c>
      <c r="AH4" s="10">
        <v>3.07</v>
      </c>
      <c r="AI4" s="9">
        <v>4560</v>
      </c>
      <c r="AJ4" s="9">
        <v>129000</v>
      </c>
      <c r="AK4" s="10">
        <v>104</v>
      </c>
      <c r="AL4" s="10">
        <v>82</v>
      </c>
      <c r="AM4" s="20">
        <v>1.7</v>
      </c>
      <c r="AN4" s="10">
        <v>7.35</v>
      </c>
      <c r="AO4" s="10">
        <v>121</v>
      </c>
      <c r="AP4" s="10">
        <v>61.3</v>
      </c>
      <c r="AQ4" s="10">
        <v>33.700000000000003</v>
      </c>
      <c r="AR4" s="10">
        <v>8.1</v>
      </c>
      <c r="BE4" s="10"/>
      <c r="BF4" s="10"/>
      <c r="BG4" s="10"/>
    </row>
    <row r="5" spans="1:71" s="17" customFormat="1" x14ac:dyDescent="0.25">
      <c r="A5" s="9">
        <v>10</v>
      </c>
      <c r="B5" s="10">
        <v>68</v>
      </c>
      <c r="C5" s="10" t="s">
        <v>86</v>
      </c>
      <c r="D5" s="10">
        <v>2</v>
      </c>
      <c r="E5" s="10" t="s">
        <v>81</v>
      </c>
      <c r="F5" s="10">
        <v>1</v>
      </c>
      <c r="G5" s="10" t="s">
        <v>92</v>
      </c>
      <c r="H5" s="10">
        <v>2</v>
      </c>
      <c r="I5" s="10">
        <v>1.65</v>
      </c>
      <c r="J5" s="10">
        <v>82</v>
      </c>
      <c r="K5" s="11">
        <v>30.119375573921033</v>
      </c>
      <c r="L5" s="10" t="s">
        <v>62</v>
      </c>
      <c r="M5" s="10">
        <v>1</v>
      </c>
      <c r="N5" s="10" t="s">
        <v>63</v>
      </c>
      <c r="O5" s="10">
        <v>2</v>
      </c>
      <c r="Q5" s="10" t="s">
        <v>64</v>
      </c>
      <c r="R5" s="10">
        <v>2</v>
      </c>
      <c r="S5" s="10">
        <v>7</v>
      </c>
      <c r="T5" s="10" t="s">
        <v>77</v>
      </c>
      <c r="U5" s="10">
        <v>1</v>
      </c>
      <c r="V5" s="10" t="s">
        <v>71</v>
      </c>
      <c r="W5" s="10">
        <v>1</v>
      </c>
      <c r="X5" s="14" t="s">
        <v>307</v>
      </c>
      <c r="Y5" s="14" t="s">
        <v>308</v>
      </c>
      <c r="Z5" s="14" t="s">
        <v>309</v>
      </c>
      <c r="AA5" s="15">
        <v>90</v>
      </c>
      <c r="AB5" s="15">
        <v>140</v>
      </c>
      <c r="AC5" s="10">
        <v>70</v>
      </c>
      <c r="AD5" s="10">
        <v>94</v>
      </c>
      <c r="AE5" s="10">
        <v>23</v>
      </c>
      <c r="AF5" s="10" t="s">
        <v>85</v>
      </c>
      <c r="AG5" s="16">
        <v>3</v>
      </c>
      <c r="AH5" s="9">
        <v>1.01</v>
      </c>
      <c r="AI5" s="9">
        <v>5360</v>
      </c>
      <c r="AJ5" s="9">
        <v>150000</v>
      </c>
      <c r="AK5" s="10">
        <v>152</v>
      </c>
      <c r="AL5" s="10">
        <v>85</v>
      </c>
      <c r="AM5" s="20">
        <v>1.7</v>
      </c>
      <c r="AN5" s="10">
        <v>7.5</v>
      </c>
      <c r="AO5" s="10">
        <v>66.8</v>
      </c>
      <c r="AP5" s="10">
        <v>32.700000000000003</v>
      </c>
      <c r="AQ5" s="20">
        <v>25.3</v>
      </c>
      <c r="AR5" s="10">
        <v>2</v>
      </c>
      <c r="AS5" s="10">
        <v>152</v>
      </c>
      <c r="AT5" s="10">
        <v>186</v>
      </c>
      <c r="AW5" s="20">
        <v>1.7</v>
      </c>
      <c r="AX5" s="20">
        <v>14.2</v>
      </c>
      <c r="AY5" s="10">
        <v>134</v>
      </c>
      <c r="AZ5" s="10">
        <v>4</v>
      </c>
      <c r="BB5" s="10">
        <v>0</v>
      </c>
      <c r="BE5" s="10"/>
      <c r="BF5" s="10"/>
      <c r="BG5" s="10"/>
    </row>
    <row r="6" spans="1:71" s="17" customFormat="1" x14ac:dyDescent="0.25">
      <c r="A6" s="9">
        <v>12</v>
      </c>
      <c r="B6" s="10">
        <v>64</v>
      </c>
      <c r="C6" s="10" t="s">
        <v>59</v>
      </c>
      <c r="D6" s="10">
        <v>1</v>
      </c>
      <c r="E6" s="10" t="s">
        <v>60</v>
      </c>
      <c r="F6" s="10">
        <v>2</v>
      </c>
      <c r="G6" s="10" t="s">
        <v>92</v>
      </c>
      <c r="H6" s="10">
        <v>2</v>
      </c>
      <c r="I6" s="10">
        <v>1.68</v>
      </c>
      <c r="J6" s="10">
        <v>67</v>
      </c>
      <c r="K6" s="11">
        <v>23.738662131519277</v>
      </c>
      <c r="L6" s="10" t="s">
        <v>62</v>
      </c>
      <c r="M6" s="10">
        <v>1</v>
      </c>
      <c r="N6" s="10" t="s">
        <v>71</v>
      </c>
      <c r="O6" s="10">
        <v>1</v>
      </c>
      <c r="P6" s="10">
        <v>1</v>
      </c>
      <c r="Q6" s="10" t="s">
        <v>76</v>
      </c>
      <c r="R6" s="10">
        <v>2</v>
      </c>
      <c r="S6" s="10">
        <v>7</v>
      </c>
      <c r="T6" s="10" t="s">
        <v>65</v>
      </c>
      <c r="U6" s="10">
        <v>2</v>
      </c>
      <c r="V6" s="10" t="s">
        <v>71</v>
      </c>
      <c r="W6" s="10">
        <v>1</v>
      </c>
      <c r="X6" s="14" t="s">
        <v>313</v>
      </c>
      <c r="Y6" s="14" t="s">
        <v>314</v>
      </c>
      <c r="Z6" s="14" t="s">
        <v>95</v>
      </c>
      <c r="AA6" s="15">
        <v>68</v>
      </c>
      <c r="AB6" s="21">
        <v>150</v>
      </c>
      <c r="AC6" s="9">
        <v>100</v>
      </c>
      <c r="AD6" s="10">
        <v>94</v>
      </c>
      <c r="AF6" s="10" t="s">
        <v>85</v>
      </c>
      <c r="AG6" s="19">
        <v>3</v>
      </c>
      <c r="AH6" s="20">
        <v>16.5</v>
      </c>
      <c r="AI6" s="10">
        <v>13140</v>
      </c>
      <c r="AJ6" s="10">
        <v>301000</v>
      </c>
      <c r="AL6" s="10">
        <v>49</v>
      </c>
      <c r="AM6" s="10">
        <v>1</v>
      </c>
      <c r="AN6" s="10">
        <v>7.44</v>
      </c>
      <c r="AO6" s="10">
        <v>55.4</v>
      </c>
      <c r="AP6" s="10">
        <v>36.9</v>
      </c>
      <c r="AQ6" s="10">
        <v>25</v>
      </c>
      <c r="AR6" s="10">
        <v>0.8</v>
      </c>
      <c r="AS6" s="10">
        <v>117</v>
      </c>
      <c r="AT6" s="10">
        <v>425</v>
      </c>
      <c r="AU6" s="10">
        <v>1577</v>
      </c>
      <c r="AW6" s="20">
        <v>1.06</v>
      </c>
      <c r="AX6" s="20">
        <v>11.6</v>
      </c>
      <c r="AY6" s="10">
        <v>142</v>
      </c>
      <c r="AZ6" s="10">
        <v>4.4000000000000004</v>
      </c>
      <c r="BA6" s="10">
        <v>109</v>
      </c>
      <c r="BB6" s="10">
        <v>0</v>
      </c>
      <c r="BC6" s="10">
        <v>11038</v>
      </c>
      <c r="BD6" s="10">
        <v>131</v>
      </c>
      <c r="BE6" s="10"/>
      <c r="BF6" s="10"/>
      <c r="BG6" s="10"/>
    </row>
    <row r="7" spans="1:71" s="17" customFormat="1" x14ac:dyDescent="0.25">
      <c r="A7" s="9">
        <v>16</v>
      </c>
      <c r="B7" s="10">
        <v>86</v>
      </c>
      <c r="C7" s="10" t="s">
        <v>86</v>
      </c>
      <c r="D7" s="10">
        <v>2</v>
      </c>
      <c r="E7" s="10" t="s">
        <v>60</v>
      </c>
      <c r="F7" s="10">
        <v>2</v>
      </c>
      <c r="G7" s="10" t="s">
        <v>61</v>
      </c>
      <c r="H7" s="10">
        <v>4</v>
      </c>
      <c r="I7" s="10">
        <v>1.6</v>
      </c>
      <c r="J7" s="10">
        <v>70</v>
      </c>
      <c r="K7" s="11">
        <v>27.343749999999996</v>
      </c>
      <c r="L7" s="10" t="s">
        <v>62</v>
      </c>
      <c r="M7" s="10">
        <v>1</v>
      </c>
      <c r="N7" s="10" t="s">
        <v>63</v>
      </c>
      <c r="O7" s="10">
        <v>2</v>
      </c>
      <c r="Q7" s="10" t="s">
        <v>64</v>
      </c>
      <c r="R7" s="10">
        <v>2</v>
      </c>
      <c r="S7" s="10">
        <v>2</v>
      </c>
      <c r="T7" s="10" t="s">
        <v>77</v>
      </c>
      <c r="U7" s="10">
        <v>1</v>
      </c>
      <c r="V7" s="10" t="s">
        <v>63</v>
      </c>
      <c r="W7" s="10">
        <v>2</v>
      </c>
      <c r="X7" s="14" t="s">
        <v>317</v>
      </c>
      <c r="Y7" s="14" t="s">
        <v>318</v>
      </c>
      <c r="Z7" s="14" t="s">
        <v>319</v>
      </c>
      <c r="AA7" s="15">
        <v>76</v>
      </c>
      <c r="AB7" s="15">
        <v>120</v>
      </c>
      <c r="AC7" s="10">
        <v>80</v>
      </c>
      <c r="AD7" s="10">
        <v>96</v>
      </c>
      <c r="AE7" s="10">
        <v>23</v>
      </c>
      <c r="AF7" s="10" t="s">
        <v>85</v>
      </c>
      <c r="AG7" s="19">
        <v>3</v>
      </c>
      <c r="AH7" s="10">
        <v>13</v>
      </c>
      <c r="AI7" s="10">
        <v>8790</v>
      </c>
      <c r="AJ7" s="10">
        <v>21000</v>
      </c>
      <c r="AL7" s="10">
        <v>36</v>
      </c>
      <c r="AM7" s="10">
        <v>0.7</v>
      </c>
      <c r="AN7" s="10">
        <v>7.45</v>
      </c>
      <c r="AO7" s="10">
        <v>58.4</v>
      </c>
      <c r="AP7" s="10">
        <v>38.1</v>
      </c>
      <c r="AQ7" s="20">
        <v>26.4</v>
      </c>
      <c r="AR7" s="20">
        <v>2.4</v>
      </c>
      <c r="AS7" s="10">
        <v>127</v>
      </c>
      <c r="AT7" s="10">
        <v>252</v>
      </c>
      <c r="AV7" s="10">
        <v>29</v>
      </c>
      <c r="AW7" s="10">
        <v>3.62</v>
      </c>
      <c r="AX7" s="10">
        <v>11</v>
      </c>
      <c r="AY7" s="10">
        <v>143</v>
      </c>
      <c r="AZ7" s="10">
        <v>3.2</v>
      </c>
      <c r="BA7" s="10">
        <v>107</v>
      </c>
      <c r="BB7" s="10">
        <v>0</v>
      </c>
      <c r="BE7" s="20">
        <v>1.2</v>
      </c>
      <c r="BF7" s="10"/>
      <c r="BG7" s="10"/>
    </row>
    <row r="8" spans="1:71" s="17" customFormat="1" x14ac:dyDescent="0.25">
      <c r="A8" s="9">
        <v>29</v>
      </c>
      <c r="B8" s="10">
        <v>76</v>
      </c>
      <c r="C8" s="10" t="s">
        <v>86</v>
      </c>
      <c r="D8" s="10">
        <v>2</v>
      </c>
      <c r="E8" s="10" t="s">
        <v>81</v>
      </c>
      <c r="F8" s="10">
        <v>1</v>
      </c>
      <c r="G8" s="10" t="s">
        <v>92</v>
      </c>
      <c r="H8" s="10">
        <v>2</v>
      </c>
      <c r="K8" s="11" t="s">
        <v>64</v>
      </c>
      <c r="L8" s="10" t="s">
        <v>62</v>
      </c>
      <c r="M8" s="10">
        <v>1</v>
      </c>
      <c r="N8" s="10" t="s">
        <v>71</v>
      </c>
      <c r="O8" s="10">
        <v>1</v>
      </c>
      <c r="P8" s="10">
        <v>3</v>
      </c>
      <c r="Q8" s="10" t="s">
        <v>76</v>
      </c>
      <c r="R8" s="10">
        <v>2</v>
      </c>
      <c r="S8" s="10">
        <v>10</v>
      </c>
      <c r="T8" s="10" t="s">
        <v>77</v>
      </c>
      <c r="U8" s="10">
        <v>1</v>
      </c>
      <c r="V8" s="10" t="s">
        <v>63</v>
      </c>
      <c r="W8" s="10">
        <v>2</v>
      </c>
      <c r="X8" s="14" t="s">
        <v>256</v>
      </c>
      <c r="Y8" s="14" t="s">
        <v>324</v>
      </c>
      <c r="Z8" s="14" t="s">
        <v>95</v>
      </c>
      <c r="AA8" s="15">
        <v>75</v>
      </c>
      <c r="AB8" s="15">
        <v>100</v>
      </c>
      <c r="AC8" s="10">
        <v>50</v>
      </c>
      <c r="AD8" s="10">
        <v>90</v>
      </c>
      <c r="AE8" s="10">
        <v>20</v>
      </c>
      <c r="AF8" s="10" t="s">
        <v>69</v>
      </c>
      <c r="AG8" s="19">
        <v>0</v>
      </c>
      <c r="AH8" s="20">
        <v>12.4</v>
      </c>
      <c r="AI8" s="9">
        <v>6840</v>
      </c>
      <c r="AJ8" s="9">
        <v>189000</v>
      </c>
      <c r="AK8" s="10">
        <v>159</v>
      </c>
      <c r="AL8" s="10">
        <v>107</v>
      </c>
      <c r="AM8" s="20">
        <v>1.7</v>
      </c>
      <c r="AN8" s="10">
        <v>7.3</v>
      </c>
      <c r="AO8" s="10">
        <v>82</v>
      </c>
      <c r="AP8" s="10">
        <v>43.3</v>
      </c>
      <c r="AQ8" s="20">
        <v>21.3</v>
      </c>
      <c r="AR8" s="10">
        <v>-5.0999999999999996</v>
      </c>
      <c r="AS8" s="10">
        <v>159</v>
      </c>
      <c r="AT8" s="10">
        <v>706</v>
      </c>
      <c r="AU8" s="9">
        <v>1026</v>
      </c>
      <c r="AV8" s="10">
        <v>98</v>
      </c>
      <c r="AW8" s="10">
        <v>22.75</v>
      </c>
      <c r="AX8" s="20">
        <v>12.9</v>
      </c>
      <c r="AY8" s="10">
        <v>133</v>
      </c>
      <c r="AZ8" s="20">
        <v>4.9000000000000004</v>
      </c>
      <c r="BA8" s="10">
        <v>105</v>
      </c>
      <c r="BB8" s="10">
        <v>0</v>
      </c>
      <c r="BC8" s="9">
        <v>5404</v>
      </c>
      <c r="BD8" s="10">
        <v>68</v>
      </c>
      <c r="BE8" s="10">
        <v>0.5</v>
      </c>
      <c r="BF8" s="9">
        <v>4080000</v>
      </c>
      <c r="BG8" s="10"/>
    </row>
    <row r="9" spans="1:71" s="17" customFormat="1" x14ac:dyDescent="0.25">
      <c r="A9" s="9">
        <v>72</v>
      </c>
      <c r="B9" s="10">
        <v>71</v>
      </c>
      <c r="C9" s="10" t="s">
        <v>59</v>
      </c>
      <c r="D9" s="10">
        <v>1</v>
      </c>
      <c r="E9" s="10" t="s">
        <v>81</v>
      </c>
      <c r="F9" s="10">
        <v>1</v>
      </c>
      <c r="G9" s="10" t="s">
        <v>92</v>
      </c>
      <c r="H9" s="10">
        <v>2</v>
      </c>
      <c r="I9" s="10">
        <v>1.65</v>
      </c>
      <c r="J9" s="10">
        <v>74</v>
      </c>
      <c r="K9" s="11">
        <v>27.180899908172638</v>
      </c>
      <c r="L9" s="10" t="s">
        <v>62</v>
      </c>
      <c r="M9" s="10">
        <v>1</v>
      </c>
      <c r="N9" s="10" t="s">
        <v>63</v>
      </c>
      <c r="O9" s="10">
        <v>2</v>
      </c>
      <c r="Q9" s="10" t="s">
        <v>64</v>
      </c>
      <c r="R9" s="10">
        <v>1</v>
      </c>
      <c r="S9" s="10">
        <v>6</v>
      </c>
      <c r="T9" s="10" t="s">
        <v>65</v>
      </c>
      <c r="U9" s="10">
        <v>2</v>
      </c>
      <c r="V9" s="10" t="s">
        <v>63</v>
      </c>
      <c r="W9" s="10">
        <v>2</v>
      </c>
      <c r="X9" s="14" t="s">
        <v>357</v>
      </c>
      <c r="Y9" s="14" t="s">
        <v>358</v>
      </c>
      <c r="Z9" s="14" t="s">
        <v>95</v>
      </c>
      <c r="AA9" s="15">
        <v>62</v>
      </c>
      <c r="AB9" s="15">
        <v>112</v>
      </c>
      <c r="AC9" s="10">
        <v>78</v>
      </c>
      <c r="AD9" s="10">
        <v>85</v>
      </c>
      <c r="AE9" s="10">
        <v>21</v>
      </c>
      <c r="AF9" s="10" t="s">
        <v>80</v>
      </c>
      <c r="AG9" s="19">
        <v>4</v>
      </c>
      <c r="AH9" s="20">
        <v>11.7</v>
      </c>
      <c r="AI9" s="9">
        <v>5460</v>
      </c>
      <c r="AJ9" s="9">
        <v>148000</v>
      </c>
      <c r="AK9" s="10">
        <v>423</v>
      </c>
      <c r="AL9" s="10">
        <v>99</v>
      </c>
      <c r="AM9" s="20">
        <v>1.7</v>
      </c>
      <c r="AN9" s="10">
        <v>7.46</v>
      </c>
      <c r="AO9" s="10">
        <v>34.200000000000003</v>
      </c>
      <c r="AP9" s="10">
        <v>35.799999999999997</v>
      </c>
      <c r="AQ9" s="20">
        <v>25.2</v>
      </c>
      <c r="AR9" s="20">
        <v>1.3</v>
      </c>
      <c r="AS9" s="10">
        <v>423</v>
      </c>
      <c r="AT9" s="10">
        <v>1319</v>
      </c>
      <c r="AU9" s="10">
        <v>655</v>
      </c>
      <c r="AV9" s="10">
        <v>165</v>
      </c>
      <c r="AW9" s="10">
        <v>14.72</v>
      </c>
      <c r="AX9" s="20">
        <v>22.8</v>
      </c>
      <c r="AY9" s="10">
        <v>137</v>
      </c>
      <c r="AZ9" s="10">
        <v>5.9</v>
      </c>
      <c r="BA9" s="10">
        <v>103</v>
      </c>
      <c r="BB9" s="10">
        <v>0</v>
      </c>
      <c r="BC9" s="9">
        <v>4423</v>
      </c>
      <c r="BD9" s="10">
        <v>55</v>
      </c>
      <c r="BE9" s="20">
        <v>2.2000000000000002</v>
      </c>
      <c r="BF9" s="9">
        <v>3700000</v>
      </c>
      <c r="BG9" s="10">
        <v>1.85</v>
      </c>
    </row>
    <row r="10" spans="1:71" s="17" customFormat="1" x14ac:dyDescent="0.25">
      <c r="A10" s="9">
        <v>83</v>
      </c>
      <c r="B10" s="10">
        <v>48</v>
      </c>
      <c r="C10" s="10" t="s">
        <v>59</v>
      </c>
      <c r="D10" s="10">
        <v>1</v>
      </c>
      <c r="E10" s="10" t="s">
        <v>60</v>
      </c>
      <c r="F10" s="10">
        <v>2</v>
      </c>
      <c r="G10" s="10" t="s">
        <v>92</v>
      </c>
      <c r="H10" s="10">
        <v>2</v>
      </c>
      <c r="I10" s="10">
        <v>1.68</v>
      </c>
      <c r="J10" s="10">
        <v>107</v>
      </c>
      <c r="K10" s="11">
        <v>37.91099773242631</v>
      </c>
      <c r="L10" s="10" t="s">
        <v>62</v>
      </c>
      <c r="M10" s="10">
        <v>1</v>
      </c>
      <c r="N10" s="10" t="s">
        <v>63</v>
      </c>
      <c r="O10" s="10">
        <v>2</v>
      </c>
      <c r="Q10" s="10" t="s">
        <v>64</v>
      </c>
      <c r="R10" s="10">
        <v>2</v>
      </c>
      <c r="S10" s="10">
        <v>4</v>
      </c>
      <c r="T10" s="10" t="s">
        <v>77</v>
      </c>
      <c r="U10" s="10">
        <v>1</v>
      </c>
      <c r="V10" s="10" t="s">
        <v>63</v>
      </c>
      <c r="W10" s="10">
        <v>2</v>
      </c>
      <c r="X10" s="18"/>
      <c r="Y10" s="18"/>
      <c r="Z10" s="18"/>
      <c r="AA10" s="15">
        <v>80</v>
      </c>
      <c r="AB10" s="23"/>
      <c r="AE10" s="10">
        <v>98</v>
      </c>
      <c r="AF10" s="10" t="s">
        <v>119</v>
      </c>
      <c r="AG10" s="19">
        <v>1</v>
      </c>
      <c r="AK10" s="10">
        <v>127</v>
      </c>
      <c r="AL10" s="10">
        <v>34</v>
      </c>
      <c r="AM10" s="10">
        <v>1</v>
      </c>
      <c r="AN10" s="10">
        <v>7.48</v>
      </c>
      <c r="AO10" s="10">
        <v>65.400000000000006</v>
      </c>
      <c r="AP10" s="10">
        <v>34.1</v>
      </c>
      <c r="AQ10" s="20">
        <v>25.3</v>
      </c>
      <c r="AR10" s="10">
        <v>95</v>
      </c>
      <c r="AS10" s="10">
        <v>127</v>
      </c>
      <c r="AV10" s="10">
        <v>137</v>
      </c>
      <c r="AY10" s="10">
        <v>138</v>
      </c>
      <c r="AZ10" s="20">
        <v>3.9</v>
      </c>
      <c r="BA10" s="10">
        <v>101</v>
      </c>
      <c r="BE10" s="20">
        <v>1.4</v>
      </c>
    </row>
    <row r="11" spans="1:71" s="17" customFormat="1" x14ac:dyDescent="0.25">
      <c r="A11" s="39">
        <v>90</v>
      </c>
      <c r="B11" s="40">
        <v>67</v>
      </c>
      <c r="C11" s="40" t="s">
        <v>86</v>
      </c>
      <c r="D11" s="40">
        <v>2</v>
      </c>
      <c r="E11" s="40" t="s">
        <v>81</v>
      </c>
      <c r="F11" s="40">
        <v>1</v>
      </c>
      <c r="G11" s="40" t="s">
        <v>61</v>
      </c>
      <c r="H11" s="40">
        <v>4</v>
      </c>
      <c r="I11" s="40">
        <v>1.65</v>
      </c>
      <c r="J11" s="40">
        <v>82</v>
      </c>
      <c r="K11" s="11">
        <v>30.119375573921033</v>
      </c>
      <c r="L11" s="40" t="s">
        <v>62</v>
      </c>
      <c r="M11" s="40">
        <v>1</v>
      </c>
      <c r="N11" s="40" t="s">
        <v>63</v>
      </c>
      <c r="O11" s="40">
        <v>2</v>
      </c>
      <c r="P11" s="45"/>
      <c r="Q11" s="40" t="s">
        <v>64</v>
      </c>
      <c r="R11" s="40">
        <v>2</v>
      </c>
      <c r="S11" s="40">
        <v>13</v>
      </c>
      <c r="T11" s="40" t="s">
        <v>77</v>
      </c>
      <c r="U11" s="40">
        <v>1</v>
      </c>
      <c r="V11" s="40" t="s">
        <v>63</v>
      </c>
      <c r="W11" s="40">
        <v>2</v>
      </c>
      <c r="X11" s="41" t="s">
        <v>159</v>
      </c>
      <c r="Y11" s="41" t="s">
        <v>367</v>
      </c>
      <c r="Z11" s="42"/>
      <c r="AA11" s="15">
        <v>99</v>
      </c>
      <c r="AB11" s="15">
        <v>136</v>
      </c>
      <c r="AC11" s="40">
        <v>50</v>
      </c>
      <c r="AD11" s="40">
        <v>91</v>
      </c>
      <c r="AE11" s="40">
        <v>21</v>
      </c>
      <c r="AF11" s="40" t="s">
        <v>69</v>
      </c>
      <c r="AG11" s="43">
        <v>0</v>
      </c>
      <c r="AH11" s="44">
        <v>14.2</v>
      </c>
      <c r="AI11" s="40">
        <v>3290</v>
      </c>
      <c r="AJ11" s="40">
        <v>146000</v>
      </c>
      <c r="AK11" s="45"/>
      <c r="AL11" s="40">
        <v>46</v>
      </c>
      <c r="AM11" s="44">
        <v>1.1000000000000001</v>
      </c>
      <c r="AN11" s="40">
        <v>7.46</v>
      </c>
      <c r="AO11" s="40">
        <v>73.900000000000006</v>
      </c>
      <c r="AP11" s="40">
        <v>38.200000000000003</v>
      </c>
      <c r="AQ11" s="44">
        <v>26.9</v>
      </c>
      <c r="AR11" s="40">
        <v>3</v>
      </c>
      <c r="AS11" s="40">
        <v>143</v>
      </c>
      <c r="AT11" s="40">
        <v>307</v>
      </c>
      <c r="AU11" s="40">
        <v>888</v>
      </c>
      <c r="AV11" s="40">
        <v>374</v>
      </c>
      <c r="AW11" s="40">
        <v>1.27</v>
      </c>
      <c r="AX11" s="40">
        <v>12</v>
      </c>
      <c r="AY11" s="40">
        <v>141</v>
      </c>
      <c r="AZ11" s="40">
        <v>3.6</v>
      </c>
      <c r="BA11" s="40">
        <v>105</v>
      </c>
      <c r="BB11" s="40">
        <v>0</v>
      </c>
      <c r="BC11" s="40">
        <v>2106</v>
      </c>
      <c r="BD11" s="40">
        <v>33</v>
      </c>
      <c r="BE11" s="44">
        <v>1.7</v>
      </c>
      <c r="BF11" s="40">
        <v>4580000</v>
      </c>
      <c r="BG11" s="40">
        <v>0.28999999999999998</v>
      </c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</row>
    <row r="12" spans="1:71" s="17" customFormat="1" ht="15.75" thickBot="1" x14ac:dyDescent="0.3">
      <c r="A12" s="9">
        <v>109</v>
      </c>
      <c r="B12" s="10">
        <v>30</v>
      </c>
      <c r="C12" s="10" t="s">
        <v>86</v>
      </c>
      <c r="D12" s="10">
        <v>2</v>
      </c>
      <c r="E12" s="10" t="s">
        <v>60</v>
      </c>
      <c r="F12" s="10">
        <v>2</v>
      </c>
      <c r="G12" s="10" t="s">
        <v>92</v>
      </c>
      <c r="H12" s="10">
        <v>2</v>
      </c>
      <c r="I12" s="10">
        <v>1.71</v>
      </c>
      <c r="J12" s="10">
        <v>120</v>
      </c>
      <c r="K12" s="11">
        <v>41.038268185082593</v>
      </c>
      <c r="L12" s="10" t="s">
        <v>62</v>
      </c>
      <c r="M12" s="10">
        <v>1</v>
      </c>
      <c r="N12" s="10" t="s">
        <v>63</v>
      </c>
      <c r="O12" s="10">
        <v>2</v>
      </c>
      <c r="Q12" s="10" t="s">
        <v>64</v>
      </c>
      <c r="R12" s="10">
        <v>2</v>
      </c>
      <c r="S12" s="10">
        <v>3</v>
      </c>
      <c r="T12" s="10" t="s">
        <v>77</v>
      </c>
      <c r="U12" s="10">
        <v>1</v>
      </c>
      <c r="V12" s="10" t="s">
        <v>63</v>
      </c>
      <c r="W12" s="10">
        <v>2</v>
      </c>
      <c r="X12" s="14" t="s">
        <v>206</v>
      </c>
      <c r="Y12" s="18"/>
      <c r="Z12" s="18"/>
      <c r="AA12" s="15">
        <v>59</v>
      </c>
      <c r="AB12" s="15">
        <v>120</v>
      </c>
      <c r="AC12" s="10">
        <v>67</v>
      </c>
      <c r="AD12" s="10">
        <v>74</v>
      </c>
      <c r="AE12" s="10">
        <v>20</v>
      </c>
      <c r="AF12" s="10" t="s">
        <v>119</v>
      </c>
      <c r="AG12" s="19">
        <v>1</v>
      </c>
      <c r="AH12" s="20">
        <v>12.5</v>
      </c>
      <c r="AI12" s="10">
        <v>10060</v>
      </c>
      <c r="AJ12" s="10">
        <v>283000</v>
      </c>
      <c r="AL12" s="10">
        <v>30</v>
      </c>
      <c r="AM12" s="10">
        <v>0.8</v>
      </c>
      <c r="AN12" s="10">
        <v>7.37</v>
      </c>
      <c r="AO12" s="10">
        <v>176</v>
      </c>
      <c r="AP12" s="10">
        <v>43.1</v>
      </c>
      <c r="AQ12" s="10">
        <v>25</v>
      </c>
      <c r="AR12" s="10">
        <v>-0.3</v>
      </c>
      <c r="AS12" s="10">
        <v>124</v>
      </c>
      <c r="AT12" s="10">
        <v>210</v>
      </c>
      <c r="AU12" s="10">
        <v>2012</v>
      </c>
      <c r="AV12" s="10">
        <v>185</v>
      </c>
      <c r="AW12" s="10">
        <v>7.87</v>
      </c>
      <c r="AX12" s="20">
        <v>12.8</v>
      </c>
      <c r="AY12" s="10">
        <v>146</v>
      </c>
      <c r="AZ12" s="10">
        <v>3.5</v>
      </c>
      <c r="BA12" s="10">
        <v>111</v>
      </c>
      <c r="BB12" s="10">
        <v>0</v>
      </c>
      <c r="BC12" s="10">
        <v>7444</v>
      </c>
      <c r="BD12" s="10">
        <v>101</v>
      </c>
      <c r="BE12" s="10">
        <v>1</v>
      </c>
      <c r="BF12" s="10">
        <v>4560000</v>
      </c>
      <c r="BG12" s="10">
        <v>3.46</v>
      </c>
    </row>
    <row r="13" spans="1:71" s="17" customFormat="1" ht="16.5" customHeight="1" thickBot="1" x14ac:dyDescent="0.3">
      <c r="A13" s="9">
        <v>6</v>
      </c>
      <c r="B13" s="10">
        <v>52</v>
      </c>
      <c r="C13" s="10" t="s">
        <v>59</v>
      </c>
      <c r="D13" s="10">
        <v>1</v>
      </c>
      <c r="E13" s="10" t="s">
        <v>81</v>
      </c>
      <c r="F13" s="10">
        <v>1</v>
      </c>
      <c r="G13" s="10" t="s">
        <v>92</v>
      </c>
      <c r="H13" s="10">
        <v>2</v>
      </c>
      <c r="I13" s="10">
        <v>1.68</v>
      </c>
      <c r="J13" s="10">
        <v>112</v>
      </c>
      <c r="K13" s="11">
        <v>39.682539682539691</v>
      </c>
      <c r="L13" s="10" t="s">
        <v>220</v>
      </c>
      <c r="M13" s="10">
        <v>2</v>
      </c>
      <c r="N13" s="10">
        <v>10</v>
      </c>
      <c r="O13" s="10">
        <v>1</v>
      </c>
      <c r="P13" s="10">
        <v>10</v>
      </c>
      <c r="Q13" s="10" t="s">
        <v>301</v>
      </c>
      <c r="R13" s="10">
        <v>2</v>
      </c>
      <c r="S13" s="10">
        <v>38</v>
      </c>
      <c r="X13" s="29" t="s">
        <v>206</v>
      </c>
      <c r="Y13" s="29"/>
      <c r="Z13" s="29" t="s">
        <v>423</v>
      </c>
      <c r="AA13" s="30">
        <v>86</v>
      </c>
      <c r="AB13" s="15">
        <v>127</v>
      </c>
      <c r="AC13" s="10">
        <v>87</v>
      </c>
      <c r="AD13" s="10">
        <v>91</v>
      </c>
      <c r="AE13" s="31">
        <v>20</v>
      </c>
      <c r="AF13" s="32" t="s">
        <v>80</v>
      </c>
      <c r="AG13" s="33">
        <v>4</v>
      </c>
      <c r="AH13" s="32">
        <v>15.4</v>
      </c>
      <c r="AI13" s="31">
        <v>9600</v>
      </c>
      <c r="AJ13" s="31">
        <v>259000</v>
      </c>
      <c r="AK13" s="32"/>
      <c r="AL13" s="31">
        <v>74</v>
      </c>
      <c r="AM13" s="32"/>
      <c r="AN13" s="32">
        <v>7.44</v>
      </c>
      <c r="AO13" s="31">
        <v>62</v>
      </c>
      <c r="AP13" s="31">
        <v>37</v>
      </c>
      <c r="AQ13" s="32">
        <v>25.1</v>
      </c>
      <c r="AR13" s="32">
        <v>1.2</v>
      </c>
      <c r="AS13" s="32"/>
      <c r="AT13" s="32"/>
      <c r="AU13" s="31">
        <v>1536</v>
      </c>
      <c r="AV13" s="10">
        <v>0</v>
      </c>
      <c r="AW13" s="32">
        <v>43.7</v>
      </c>
      <c r="AX13" s="32"/>
      <c r="AY13" s="31">
        <v>137</v>
      </c>
      <c r="AZ13" s="32">
        <v>4.2</v>
      </c>
      <c r="BA13" s="32"/>
      <c r="BB13" s="31">
        <v>6</v>
      </c>
      <c r="BC13" s="32"/>
      <c r="BD13" s="31">
        <v>96</v>
      </c>
      <c r="BE13" s="32"/>
      <c r="BF13" s="31">
        <v>4870000</v>
      </c>
      <c r="BG13" s="32"/>
    </row>
    <row r="14" spans="1:71" s="17" customFormat="1" ht="15.75" customHeight="1" thickBot="1" x14ac:dyDescent="0.3">
      <c r="A14" s="9">
        <v>29</v>
      </c>
      <c r="B14" s="10">
        <v>47</v>
      </c>
      <c r="C14" s="10" t="s">
        <v>86</v>
      </c>
      <c r="D14" s="10">
        <v>2</v>
      </c>
      <c r="E14" s="10" t="s">
        <v>74</v>
      </c>
      <c r="F14" s="10">
        <v>3</v>
      </c>
      <c r="G14" s="10" t="s">
        <v>92</v>
      </c>
      <c r="H14" s="10">
        <v>2</v>
      </c>
      <c r="I14" s="10">
        <v>1.7</v>
      </c>
      <c r="J14" s="10">
        <v>80</v>
      </c>
      <c r="K14" s="11">
        <v>27.681660899653981</v>
      </c>
      <c r="L14" s="10" t="s">
        <v>62</v>
      </c>
      <c r="M14" s="10">
        <v>1</v>
      </c>
      <c r="N14" s="10">
        <v>8</v>
      </c>
      <c r="O14" s="10">
        <v>1</v>
      </c>
      <c r="P14" s="10">
        <v>8</v>
      </c>
      <c r="Q14" s="10" t="s">
        <v>301</v>
      </c>
      <c r="R14" s="10">
        <v>1</v>
      </c>
      <c r="S14" s="10">
        <v>6</v>
      </c>
      <c r="X14" s="29"/>
      <c r="Y14" s="29"/>
      <c r="Z14" s="29" t="s">
        <v>447</v>
      </c>
      <c r="AA14" s="30">
        <v>88</v>
      </c>
      <c r="AB14" s="15">
        <v>120</v>
      </c>
      <c r="AC14" s="10">
        <v>80</v>
      </c>
      <c r="AD14" s="10">
        <v>93</v>
      </c>
      <c r="AE14" s="31">
        <v>17</v>
      </c>
      <c r="AF14" s="32" t="s">
        <v>119</v>
      </c>
      <c r="AG14" s="33">
        <v>1</v>
      </c>
      <c r="AH14" s="32">
        <v>14.5</v>
      </c>
      <c r="AI14" s="31">
        <v>4100</v>
      </c>
      <c r="AJ14" s="31">
        <v>146000</v>
      </c>
      <c r="AK14" s="32"/>
      <c r="AL14" s="31">
        <v>15</v>
      </c>
      <c r="AM14" s="32">
        <v>0.5</v>
      </c>
      <c r="AN14" s="32">
        <v>7.5</v>
      </c>
      <c r="AO14" s="31">
        <v>65</v>
      </c>
      <c r="AP14" s="31">
        <v>36</v>
      </c>
      <c r="AQ14" s="32">
        <v>28.1</v>
      </c>
      <c r="AR14" s="32">
        <v>4.9000000000000004</v>
      </c>
      <c r="AS14" s="32"/>
      <c r="AT14" s="32"/>
      <c r="AU14" s="31">
        <v>410</v>
      </c>
      <c r="AW14" s="32">
        <v>5.3</v>
      </c>
      <c r="AX14" s="32"/>
      <c r="AY14" s="31">
        <v>136</v>
      </c>
      <c r="AZ14" s="32">
        <v>3.3</v>
      </c>
      <c r="BA14" s="32"/>
      <c r="BB14" s="32">
        <v>0.01</v>
      </c>
      <c r="BC14" s="32"/>
      <c r="BD14" s="31">
        <v>41</v>
      </c>
      <c r="BE14" s="32"/>
      <c r="BF14" s="31">
        <v>4270000</v>
      </c>
      <c r="BG14" s="32">
        <v>2.36</v>
      </c>
    </row>
    <row r="15" spans="1:71" s="17" customFormat="1" ht="15.75" customHeight="1" thickBot="1" x14ac:dyDescent="0.3">
      <c r="A15" s="9">
        <v>34</v>
      </c>
      <c r="B15" s="10">
        <v>69</v>
      </c>
      <c r="C15" s="10" t="s">
        <v>86</v>
      </c>
      <c r="D15" s="10">
        <v>2</v>
      </c>
      <c r="E15" s="10" t="s">
        <v>81</v>
      </c>
      <c r="F15" s="10">
        <v>1</v>
      </c>
      <c r="G15" s="10" t="s">
        <v>61</v>
      </c>
      <c r="H15" s="10">
        <v>4</v>
      </c>
      <c r="I15" s="10">
        <v>1.56</v>
      </c>
      <c r="J15" s="10">
        <v>94</v>
      </c>
      <c r="K15" s="11">
        <v>38.625904010519392</v>
      </c>
      <c r="L15" s="10" t="s">
        <v>220</v>
      </c>
      <c r="M15" s="10">
        <v>2</v>
      </c>
      <c r="N15" s="10">
        <v>3</v>
      </c>
      <c r="O15" s="10">
        <v>1</v>
      </c>
      <c r="P15" s="10">
        <v>3</v>
      </c>
      <c r="Q15" s="10" t="s">
        <v>76</v>
      </c>
      <c r="R15" s="10">
        <v>2</v>
      </c>
      <c r="S15" s="10">
        <v>14</v>
      </c>
      <c r="X15" s="28" t="s">
        <v>453</v>
      </c>
      <c r="Y15" s="29" t="s">
        <v>454</v>
      </c>
      <c r="Z15" s="29" t="s">
        <v>455</v>
      </c>
      <c r="AA15" s="30">
        <v>87</v>
      </c>
      <c r="AB15" s="15">
        <v>145</v>
      </c>
      <c r="AC15" s="10">
        <v>99</v>
      </c>
      <c r="AD15" s="10">
        <v>93</v>
      </c>
      <c r="AE15" s="31">
        <v>19</v>
      </c>
      <c r="AF15" s="32" t="s">
        <v>106</v>
      </c>
      <c r="AG15" s="33">
        <v>2</v>
      </c>
      <c r="AH15" s="32">
        <v>12.2</v>
      </c>
      <c r="AI15" s="31">
        <v>3700</v>
      </c>
      <c r="AJ15" s="31">
        <v>182000</v>
      </c>
      <c r="AK15" s="32"/>
      <c r="AL15" s="31">
        <v>67</v>
      </c>
      <c r="AM15" s="32">
        <v>0.8</v>
      </c>
      <c r="AN15" s="32">
        <v>7.31</v>
      </c>
      <c r="AO15" s="31">
        <v>64</v>
      </c>
      <c r="AP15" s="31">
        <v>37</v>
      </c>
      <c r="AQ15" s="32">
        <v>18.600000000000001</v>
      </c>
      <c r="AR15" s="32">
        <v>-6.9</v>
      </c>
      <c r="AS15" s="31">
        <v>253</v>
      </c>
      <c r="AT15" s="32"/>
      <c r="AU15" s="31">
        <v>755</v>
      </c>
      <c r="AV15" s="10">
        <v>0</v>
      </c>
      <c r="AW15" s="32">
        <v>17.399999999999999</v>
      </c>
      <c r="AX15" s="32">
        <v>13.9</v>
      </c>
      <c r="AY15" s="32"/>
      <c r="AZ15" s="31">
        <v>4</v>
      </c>
      <c r="BA15" s="31">
        <v>138</v>
      </c>
      <c r="BB15" s="32"/>
      <c r="BC15" s="31">
        <v>2605</v>
      </c>
      <c r="BD15" s="31">
        <v>7</v>
      </c>
      <c r="BE15" s="32">
        <v>1.1000000000000001</v>
      </c>
      <c r="BF15" s="31">
        <v>4190000</v>
      </c>
      <c r="BG15" s="32">
        <v>1.21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C050-8D6B-4D06-B520-F2F7A3B3165A}">
  <dimension ref="A1:BS75"/>
  <sheetViews>
    <sheetView topLeftCell="A64" workbookViewId="0">
      <selection activeCell="B1" sqref="B1:B1048576"/>
    </sheetView>
  </sheetViews>
  <sheetFormatPr defaultRowHeight="15" x14ac:dyDescent="0.25"/>
  <sheetData>
    <row r="1" spans="1:59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14</v>
      </c>
      <c r="P1" s="2" t="s">
        <v>477</v>
      </c>
      <c r="Q1" s="2" t="s">
        <v>16</v>
      </c>
      <c r="R1" s="4" t="s">
        <v>18</v>
      </c>
      <c r="S1" s="3" t="s">
        <v>17</v>
      </c>
      <c r="T1" s="1" t="s">
        <v>19</v>
      </c>
      <c r="U1" s="2" t="s">
        <v>20</v>
      </c>
      <c r="V1" s="1" t="s">
        <v>21</v>
      </c>
      <c r="W1" s="2" t="s">
        <v>22</v>
      </c>
      <c r="X1" s="5" t="s">
        <v>23</v>
      </c>
      <c r="Y1" s="5" t="s">
        <v>24</v>
      </c>
      <c r="Z1" s="5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6" t="s">
        <v>32</v>
      </c>
      <c r="AH1" s="7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7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</row>
    <row r="2" spans="1:59" s="17" customFormat="1" x14ac:dyDescent="0.25">
      <c r="A2" s="9">
        <v>4</v>
      </c>
      <c r="B2" s="10">
        <v>60</v>
      </c>
      <c r="C2" s="10" t="s">
        <v>59</v>
      </c>
      <c r="D2" s="10">
        <v>1</v>
      </c>
      <c r="E2" s="10" t="s">
        <v>81</v>
      </c>
      <c r="F2" s="10">
        <v>1</v>
      </c>
      <c r="G2" s="10" t="s">
        <v>92</v>
      </c>
      <c r="H2" s="10">
        <v>2</v>
      </c>
      <c r="I2" s="10">
        <v>1.7</v>
      </c>
      <c r="J2" s="10">
        <v>78</v>
      </c>
      <c r="K2" s="11">
        <v>26.989619377162633</v>
      </c>
      <c r="L2" s="10" t="s">
        <v>62</v>
      </c>
      <c r="M2" s="10">
        <v>1</v>
      </c>
      <c r="N2" s="10" t="s">
        <v>71</v>
      </c>
      <c r="O2" s="10">
        <v>1</v>
      </c>
      <c r="P2" s="10">
        <v>5</v>
      </c>
      <c r="Q2" s="10" t="s">
        <v>76</v>
      </c>
      <c r="R2" s="10">
        <v>2</v>
      </c>
      <c r="S2" s="10">
        <v>8</v>
      </c>
      <c r="T2" s="10" t="s">
        <v>77</v>
      </c>
      <c r="U2" s="10">
        <v>1</v>
      </c>
      <c r="V2" s="10" t="s">
        <v>63</v>
      </c>
      <c r="W2" s="10">
        <v>2</v>
      </c>
      <c r="X2" s="18"/>
      <c r="Y2" s="18"/>
      <c r="Z2" s="14" t="s">
        <v>300</v>
      </c>
      <c r="AA2" s="15">
        <v>92</v>
      </c>
      <c r="AB2" s="15">
        <v>100</v>
      </c>
      <c r="AC2" s="10">
        <v>70</v>
      </c>
      <c r="AD2" s="10">
        <v>89</v>
      </c>
      <c r="AE2" s="10">
        <v>36</v>
      </c>
      <c r="AF2" s="10" t="s">
        <v>80</v>
      </c>
      <c r="AG2" s="19">
        <v>4</v>
      </c>
      <c r="AH2" s="20">
        <v>14.6</v>
      </c>
      <c r="AI2" s="9">
        <v>13400</v>
      </c>
      <c r="AJ2" s="10">
        <v>438000</v>
      </c>
      <c r="AL2" s="10">
        <v>45</v>
      </c>
      <c r="AM2" s="20">
        <v>1.2</v>
      </c>
      <c r="AN2" s="10">
        <v>7.47</v>
      </c>
      <c r="AO2" s="10">
        <v>76.900000000000006</v>
      </c>
      <c r="AP2" s="10">
        <v>39.299999999999997</v>
      </c>
      <c r="AQ2" s="20">
        <v>28.6</v>
      </c>
      <c r="AR2" s="20">
        <v>4.9000000000000004</v>
      </c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59" s="17" customFormat="1" x14ac:dyDescent="0.25">
      <c r="A3" s="9">
        <v>5</v>
      </c>
      <c r="B3" s="10">
        <v>65</v>
      </c>
      <c r="C3" s="10" t="s">
        <v>86</v>
      </c>
      <c r="D3" s="10">
        <v>2</v>
      </c>
      <c r="E3" s="10" t="s">
        <v>81</v>
      </c>
      <c r="F3" s="10">
        <v>1</v>
      </c>
      <c r="G3" s="10" t="s">
        <v>92</v>
      </c>
      <c r="H3" s="10">
        <v>2</v>
      </c>
      <c r="K3" s="11" t="s">
        <v>64</v>
      </c>
      <c r="L3" s="10" t="s">
        <v>62</v>
      </c>
      <c r="M3" s="10">
        <v>1</v>
      </c>
      <c r="N3" s="10" t="s">
        <v>71</v>
      </c>
      <c r="O3" s="10">
        <v>1</v>
      </c>
      <c r="P3" s="10">
        <v>6</v>
      </c>
      <c r="Q3" s="10" t="s">
        <v>301</v>
      </c>
      <c r="R3" s="10">
        <v>1</v>
      </c>
      <c r="S3" s="10">
        <v>2</v>
      </c>
      <c r="T3" s="10" t="s">
        <v>65</v>
      </c>
      <c r="U3" s="10">
        <v>2</v>
      </c>
      <c r="V3" s="10" t="s">
        <v>63</v>
      </c>
      <c r="W3" s="10">
        <v>2</v>
      </c>
      <c r="X3" s="14" t="s">
        <v>302</v>
      </c>
      <c r="Y3" s="18"/>
      <c r="Z3" s="18"/>
      <c r="AA3" s="15">
        <v>70</v>
      </c>
      <c r="AB3" s="15">
        <v>110</v>
      </c>
      <c r="AC3" s="10">
        <v>70</v>
      </c>
      <c r="AD3" s="10">
        <v>87</v>
      </c>
      <c r="AE3" s="10">
        <v>18</v>
      </c>
      <c r="AF3" s="10" t="s">
        <v>69</v>
      </c>
      <c r="AG3" s="19">
        <v>0</v>
      </c>
      <c r="AH3" s="10">
        <v>6.9</v>
      </c>
      <c r="AI3" s="9">
        <v>2810</v>
      </c>
      <c r="AJ3" s="9">
        <v>205000</v>
      </c>
      <c r="AK3" s="10">
        <v>109</v>
      </c>
      <c r="AL3" s="10">
        <v>36</v>
      </c>
      <c r="AM3" s="10">
        <v>0.9</v>
      </c>
      <c r="AN3" s="10">
        <v>7.51</v>
      </c>
      <c r="AO3" s="10">
        <v>58.9</v>
      </c>
      <c r="AP3" s="20">
        <v>30.6</v>
      </c>
      <c r="AQ3" s="20">
        <v>24.3</v>
      </c>
      <c r="AR3" s="20">
        <v>1.3</v>
      </c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</row>
    <row r="4" spans="1:59" s="17" customFormat="1" x14ac:dyDescent="0.25">
      <c r="A4" s="9">
        <v>6</v>
      </c>
      <c r="B4" s="10">
        <v>44</v>
      </c>
      <c r="C4" s="10" t="s">
        <v>86</v>
      </c>
      <c r="D4" s="10">
        <v>2</v>
      </c>
      <c r="E4" s="10" t="s">
        <v>81</v>
      </c>
      <c r="F4" s="10">
        <v>1</v>
      </c>
      <c r="G4" s="10" t="s">
        <v>92</v>
      </c>
      <c r="H4" s="10">
        <v>2</v>
      </c>
      <c r="I4" s="10">
        <v>1.56</v>
      </c>
      <c r="J4" s="10">
        <v>63</v>
      </c>
      <c r="K4" s="11">
        <v>25.88757396449704</v>
      </c>
      <c r="L4" s="10" t="s">
        <v>62</v>
      </c>
      <c r="M4" s="10">
        <v>1</v>
      </c>
      <c r="N4" s="10" t="s">
        <v>63</v>
      </c>
      <c r="O4" s="10">
        <v>2</v>
      </c>
      <c r="Q4" s="10" t="s">
        <v>64</v>
      </c>
      <c r="R4" s="10">
        <v>2</v>
      </c>
      <c r="S4" s="10">
        <v>3</v>
      </c>
      <c r="T4" s="10" t="s">
        <v>77</v>
      </c>
      <c r="U4" s="10">
        <v>1</v>
      </c>
      <c r="V4" s="10" t="s">
        <v>63</v>
      </c>
      <c r="W4" s="10">
        <v>2</v>
      </c>
      <c r="X4" s="18"/>
      <c r="Y4" s="18"/>
      <c r="Z4" s="14" t="s">
        <v>303</v>
      </c>
      <c r="AA4" s="15">
        <v>105</v>
      </c>
      <c r="AB4" s="15">
        <v>120</v>
      </c>
      <c r="AC4" s="10">
        <v>70</v>
      </c>
      <c r="AD4" s="10">
        <v>95</v>
      </c>
      <c r="AE4" s="10">
        <v>22</v>
      </c>
      <c r="AF4" s="10" t="s">
        <v>69</v>
      </c>
      <c r="AG4" s="19">
        <v>0</v>
      </c>
      <c r="AH4" s="20">
        <v>13.6</v>
      </c>
      <c r="AI4" s="9">
        <v>9600</v>
      </c>
      <c r="AJ4" s="10">
        <v>318000</v>
      </c>
      <c r="AL4" s="10">
        <v>30</v>
      </c>
      <c r="AM4" s="10">
        <v>0.6</v>
      </c>
      <c r="AN4" s="10">
        <v>7.4</v>
      </c>
      <c r="AO4" s="10">
        <v>51.9</v>
      </c>
      <c r="AP4" s="10">
        <v>43.5</v>
      </c>
      <c r="AQ4" s="20">
        <v>26.8</v>
      </c>
      <c r="AR4" s="20">
        <v>1.9</v>
      </c>
      <c r="AS4" s="10"/>
      <c r="AT4" s="10"/>
      <c r="AU4" s="10"/>
      <c r="AV4" s="10"/>
      <c r="AW4" s="10"/>
      <c r="AX4" s="10"/>
      <c r="AY4" s="10"/>
      <c r="AZ4" s="10"/>
      <c r="BA4" s="10"/>
      <c r="BB4" s="10">
        <f ca="1">+BB4:ABB67</f>
        <v>0</v>
      </c>
      <c r="BC4" s="10"/>
      <c r="BD4" s="10"/>
      <c r="BE4" s="10"/>
      <c r="BF4" s="10"/>
      <c r="BG4" s="10"/>
    </row>
    <row r="5" spans="1:59" s="17" customFormat="1" x14ac:dyDescent="0.25">
      <c r="A5" s="9">
        <v>9</v>
      </c>
      <c r="B5" s="10">
        <v>51</v>
      </c>
      <c r="C5" s="10" t="s">
        <v>59</v>
      </c>
      <c r="D5" s="10">
        <v>1</v>
      </c>
      <c r="E5" s="10" t="s">
        <v>81</v>
      </c>
      <c r="F5" s="10">
        <v>1</v>
      </c>
      <c r="G5" s="10" t="s">
        <v>131</v>
      </c>
      <c r="H5" s="10">
        <v>5</v>
      </c>
      <c r="I5" s="10">
        <v>1.72</v>
      </c>
      <c r="J5" s="10">
        <v>98</v>
      </c>
      <c r="K5" s="11">
        <v>33.126014061654949</v>
      </c>
      <c r="L5" s="10" t="s">
        <v>62</v>
      </c>
      <c r="M5" s="10">
        <v>1</v>
      </c>
      <c r="N5" s="10" t="s">
        <v>71</v>
      </c>
      <c r="O5" s="10">
        <v>1</v>
      </c>
      <c r="Q5" s="10" t="s">
        <v>64</v>
      </c>
      <c r="R5" s="10">
        <v>2</v>
      </c>
      <c r="S5" s="10">
        <v>4</v>
      </c>
      <c r="T5" s="10" t="s">
        <v>77</v>
      </c>
      <c r="U5" s="10">
        <v>1</v>
      </c>
      <c r="V5" s="10" t="s">
        <v>63</v>
      </c>
      <c r="W5" s="10">
        <v>2</v>
      </c>
      <c r="X5" s="14" t="s">
        <v>310</v>
      </c>
      <c r="Y5" s="14" t="s">
        <v>311</v>
      </c>
      <c r="Z5" s="14" t="s">
        <v>312</v>
      </c>
      <c r="AA5" s="15">
        <v>75</v>
      </c>
      <c r="AB5" s="15">
        <v>127</v>
      </c>
      <c r="AC5" s="10">
        <v>75</v>
      </c>
      <c r="AD5" s="10">
        <v>96</v>
      </c>
      <c r="AE5" s="10">
        <v>22</v>
      </c>
      <c r="AF5" s="10" t="s">
        <v>119</v>
      </c>
      <c r="AG5" s="16">
        <v>1</v>
      </c>
      <c r="AH5" s="20">
        <v>12.3</v>
      </c>
      <c r="AI5" s="10">
        <v>8250</v>
      </c>
      <c r="AJ5" s="10">
        <v>211000</v>
      </c>
      <c r="AL5" s="10">
        <v>30</v>
      </c>
      <c r="AM5" s="10">
        <v>1</v>
      </c>
      <c r="AN5" s="10">
        <v>7.47</v>
      </c>
      <c r="AO5" s="10">
        <v>59.1</v>
      </c>
      <c r="AP5" s="10">
        <v>34</v>
      </c>
      <c r="AQ5" s="20">
        <v>24.6</v>
      </c>
      <c r="AR5" s="10">
        <v>0.9</v>
      </c>
      <c r="AS5" s="10">
        <v>146</v>
      </c>
      <c r="AT5" s="10">
        <v>233</v>
      </c>
      <c r="AU5" s="10">
        <v>495</v>
      </c>
      <c r="AV5" s="10">
        <v>151</v>
      </c>
      <c r="AW5" s="10">
        <v>10.61</v>
      </c>
      <c r="AX5" s="10">
        <v>12</v>
      </c>
      <c r="AY5" s="10">
        <v>140</v>
      </c>
      <c r="AZ5" s="20">
        <v>4.5999999999999996</v>
      </c>
      <c r="BA5" s="10">
        <v>107</v>
      </c>
      <c r="BB5" s="10">
        <v>0.01</v>
      </c>
      <c r="BC5" s="10">
        <v>7095</v>
      </c>
      <c r="BD5" s="10">
        <v>83</v>
      </c>
      <c r="BE5" s="10"/>
      <c r="BF5" s="10"/>
      <c r="BG5" s="10"/>
    </row>
    <row r="6" spans="1:59" s="17" customFormat="1" x14ac:dyDescent="0.25">
      <c r="A6" s="9">
        <v>13</v>
      </c>
      <c r="B6" s="10">
        <v>69</v>
      </c>
      <c r="C6" s="10" t="s">
        <v>59</v>
      </c>
      <c r="D6" s="10">
        <v>1</v>
      </c>
      <c r="E6" s="10" t="s">
        <v>81</v>
      </c>
      <c r="F6" s="10">
        <v>1</v>
      </c>
      <c r="G6" s="10" t="s">
        <v>70</v>
      </c>
      <c r="H6" s="10">
        <v>1</v>
      </c>
      <c r="I6" s="10">
        <v>1.7</v>
      </c>
      <c r="J6" s="10">
        <v>86</v>
      </c>
      <c r="K6" s="11">
        <v>29.757785467128031</v>
      </c>
      <c r="L6" s="10" t="s">
        <v>62</v>
      </c>
      <c r="M6" s="10">
        <v>1</v>
      </c>
      <c r="N6" s="10" t="s">
        <v>71</v>
      </c>
      <c r="O6" s="10">
        <v>1</v>
      </c>
      <c r="P6" s="10">
        <v>1</v>
      </c>
      <c r="Q6" s="10" t="s">
        <v>301</v>
      </c>
      <c r="R6" s="10">
        <v>2</v>
      </c>
      <c r="S6" s="10">
        <v>8</v>
      </c>
      <c r="T6" s="10" t="s">
        <v>65</v>
      </c>
      <c r="U6" s="10">
        <v>2</v>
      </c>
      <c r="V6" s="10" t="s">
        <v>63</v>
      </c>
      <c r="W6" s="10">
        <v>2</v>
      </c>
      <c r="X6" s="14" t="s">
        <v>159</v>
      </c>
      <c r="Y6" s="14" t="s">
        <v>315</v>
      </c>
      <c r="Z6" s="14" t="s">
        <v>316</v>
      </c>
      <c r="AA6" s="15">
        <v>99</v>
      </c>
      <c r="AB6" s="15">
        <v>100</v>
      </c>
      <c r="AC6" s="10">
        <v>69</v>
      </c>
      <c r="AD6" s="10">
        <v>94</v>
      </c>
      <c r="AE6" s="10">
        <v>20</v>
      </c>
      <c r="AF6" s="10" t="s">
        <v>119</v>
      </c>
      <c r="AG6" s="19">
        <v>1</v>
      </c>
      <c r="AH6" s="10">
        <v>11.9</v>
      </c>
      <c r="AI6" s="9">
        <v>10120</v>
      </c>
      <c r="AJ6" s="9">
        <v>254000</v>
      </c>
      <c r="AK6" s="10">
        <v>102</v>
      </c>
      <c r="AL6" s="10">
        <v>88</v>
      </c>
      <c r="AM6" s="20">
        <v>1.8</v>
      </c>
      <c r="AN6" s="10">
        <v>7.45</v>
      </c>
      <c r="AO6" s="10">
        <v>60.9</v>
      </c>
      <c r="AP6" s="10">
        <v>32.9</v>
      </c>
      <c r="AQ6" s="20">
        <v>22.4</v>
      </c>
      <c r="AR6" s="10">
        <v>-0.9</v>
      </c>
      <c r="AS6" s="10">
        <v>100</v>
      </c>
      <c r="AU6" s="9">
        <v>1214</v>
      </c>
      <c r="AV6" s="10">
        <v>145</v>
      </c>
      <c r="AW6" s="10">
        <v>0.6</v>
      </c>
      <c r="AY6" s="10">
        <v>138</v>
      </c>
      <c r="AZ6" s="20">
        <v>4.4000000000000004</v>
      </c>
      <c r="BB6" s="10">
        <v>0</v>
      </c>
      <c r="BC6" s="9">
        <v>8501</v>
      </c>
      <c r="BD6" s="10">
        <v>101</v>
      </c>
      <c r="BE6" s="10"/>
      <c r="BF6" s="10"/>
      <c r="BG6" s="10"/>
    </row>
    <row r="7" spans="1:59" s="17" customFormat="1" x14ac:dyDescent="0.25">
      <c r="A7" s="9">
        <v>20</v>
      </c>
      <c r="B7" s="10">
        <v>90</v>
      </c>
      <c r="C7" s="10" t="s">
        <v>86</v>
      </c>
      <c r="D7" s="10">
        <v>2</v>
      </c>
      <c r="E7" s="10" t="s">
        <v>81</v>
      </c>
      <c r="F7" s="10">
        <v>1</v>
      </c>
      <c r="G7" s="10" t="s">
        <v>61</v>
      </c>
      <c r="H7" s="10">
        <v>4</v>
      </c>
      <c r="I7" s="10">
        <v>1.64</v>
      </c>
      <c r="J7" s="10">
        <v>75</v>
      </c>
      <c r="K7" s="11">
        <v>27.885187388459254</v>
      </c>
      <c r="L7" s="10" t="s">
        <v>62</v>
      </c>
      <c r="M7" s="10">
        <v>1</v>
      </c>
      <c r="N7" s="10" t="s">
        <v>71</v>
      </c>
      <c r="O7" s="10">
        <v>1</v>
      </c>
      <c r="P7" s="10">
        <v>2</v>
      </c>
      <c r="Q7" s="10" t="s">
        <v>76</v>
      </c>
      <c r="R7" s="10">
        <v>2</v>
      </c>
      <c r="S7" s="10">
        <v>19</v>
      </c>
      <c r="T7" s="10" t="s">
        <v>65</v>
      </c>
      <c r="U7" s="10">
        <v>2</v>
      </c>
      <c r="V7" s="10" t="s">
        <v>63</v>
      </c>
      <c r="W7" s="10">
        <v>2</v>
      </c>
      <c r="X7" s="14" t="s">
        <v>320</v>
      </c>
      <c r="Y7" s="14" t="s">
        <v>143</v>
      </c>
      <c r="Z7" s="14" t="s">
        <v>99</v>
      </c>
      <c r="AA7" s="15">
        <v>90</v>
      </c>
      <c r="AB7" s="15">
        <v>170</v>
      </c>
      <c r="AC7" s="10">
        <v>90</v>
      </c>
      <c r="AD7" s="10">
        <v>82</v>
      </c>
      <c r="AE7" s="10">
        <v>27</v>
      </c>
      <c r="AF7" s="10" t="s">
        <v>69</v>
      </c>
      <c r="AG7" s="19">
        <v>0</v>
      </c>
      <c r="AH7" s="20">
        <v>13.6</v>
      </c>
      <c r="AI7" s="9">
        <v>13540</v>
      </c>
      <c r="AJ7" s="9">
        <v>404000</v>
      </c>
      <c r="AK7" s="10">
        <v>214</v>
      </c>
      <c r="AL7" s="10">
        <v>31</v>
      </c>
      <c r="AM7" s="10">
        <v>0.6</v>
      </c>
      <c r="AN7" s="10">
        <v>7.56</v>
      </c>
      <c r="AO7" s="10">
        <v>45.2</v>
      </c>
      <c r="AP7" s="10">
        <v>34.4</v>
      </c>
      <c r="AQ7" s="20">
        <v>30.6</v>
      </c>
      <c r="AR7" s="20">
        <v>8.4</v>
      </c>
      <c r="AS7" s="10">
        <v>214</v>
      </c>
      <c r="AT7" s="10">
        <v>231</v>
      </c>
      <c r="AU7" s="9">
        <v>1083</v>
      </c>
      <c r="AV7" s="10">
        <v>52</v>
      </c>
      <c r="AW7" s="10">
        <v>1.97</v>
      </c>
      <c r="AX7" s="20">
        <v>11.3</v>
      </c>
      <c r="AY7" s="10">
        <v>136</v>
      </c>
      <c r="AZ7" s="10">
        <v>5</v>
      </c>
      <c r="BA7" s="10">
        <v>94</v>
      </c>
      <c r="BB7" s="10">
        <v>0.3</v>
      </c>
      <c r="BC7" s="9">
        <v>11509</v>
      </c>
      <c r="BD7" s="10">
        <v>135</v>
      </c>
      <c r="BE7" s="20">
        <v>3.2</v>
      </c>
      <c r="BF7" s="10"/>
      <c r="BG7" s="10"/>
    </row>
    <row r="8" spans="1:59" s="17" customFormat="1" x14ac:dyDescent="0.25">
      <c r="A8" s="9">
        <v>21</v>
      </c>
      <c r="B8" s="10">
        <v>86</v>
      </c>
      <c r="C8" s="10" t="s">
        <v>86</v>
      </c>
      <c r="D8" s="10">
        <v>2</v>
      </c>
      <c r="E8" s="10" t="s">
        <v>81</v>
      </c>
      <c r="F8" s="10">
        <v>1</v>
      </c>
      <c r="G8" s="10" t="s">
        <v>131</v>
      </c>
      <c r="H8" s="10">
        <v>5</v>
      </c>
      <c r="I8" s="10">
        <v>1.6</v>
      </c>
      <c r="J8" s="10">
        <v>60</v>
      </c>
      <c r="K8" s="11">
        <v>23.437499999999996</v>
      </c>
      <c r="L8" s="10" t="s">
        <v>62</v>
      </c>
      <c r="M8" s="10">
        <v>1</v>
      </c>
      <c r="N8" s="10" t="s">
        <v>63</v>
      </c>
      <c r="O8" s="10">
        <v>2</v>
      </c>
      <c r="P8" s="10">
        <v>3</v>
      </c>
      <c r="Q8" s="10" t="s">
        <v>76</v>
      </c>
      <c r="R8" s="10">
        <v>1</v>
      </c>
      <c r="S8" s="10">
        <v>11</v>
      </c>
      <c r="T8" s="10" t="s">
        <v>77</v>
      </c>
      <c r="U8" s="10">
        <v>1</v>
      </c>
      <c r="V8" s="10" t="s">
        <v>63</v>
      </c>
      <c r="W8" s="10">
        <v>2</v>
      </c>
      <c r="X8" s="14" t="s">
        <v>321</v>
      </c>
      <c r="Y8" s="14" t="s">
        <v>322</v>
      </c>
      <c r="Z8" s="18"/>
      <c r="AA8" s="15">
        <v>87</v>
      </c>
      <c r="AB8" s="15">
        <v>120</v>
      </c>
      <c r="AC8" s="10">
        <v>70</v>
      </c>
      <c r="AD8" s="10">
        <v>99</v>
      </c>
      <c r="AE8" s="10">
        <v>20</v>
      </c>
      <c r="AF8" s="10" t="s">
        <v>85</v>
      </c>
      <c r="AG8" s="19">
        <v>3</v>
      </c>
      <c r="AH8" s="20">
        <v>15.9</v>
      </c>
      <c r="AI8" s="10">
        <v>11560</v>
      </c>
      <c r="AJ8" s="10">
        <v>182000</v>
      </c>
      <c r="AL8" s="10">
        <v>38</v>
      </c>
      <c r="AM8" s="10">
        <v>0.8</v>
      </c>
      <c r="AN8" s="10">
        <v>7.22</v>
      </c>
      <c r="AO8" s="10">
        <v>134</v>
      </c>
      <c r="AP8" s="10">
        <v>83.6</v>
      </c>
      <c r="AQ8" s="10">
        <v>34</v>
      </c>
      <c r="AR8" s="20">
        <v>6.2</v>
      </c>
      <c r="AS8" s="10">
        <v>162</v>
      </c>
      <c r="AT8" s="10">
        <v>273</v>
      </c>
      <c r="AU8" s="10">
        <v>1850</v>
      </c>
      <c r="AV8" s="10">
        <v>24</v>
      </c>
      <c r="AW8" s="10">
        <v>0.6</v>
      </c>
      <c r="AX8" s="20">
        <v>11.5</v>
      </c>
      <c r="AY8" s="10">
        <v>140</v>
      </c>
      <c r="AZ8" s="10">
        <v>3.2</v>
      </c>
      <c r="BA8" s="10">
        <v>101</v>
      </c>
      <c r="BC8" s="10">
        <v>9132</v>
      </c>
      <c r="BD8" s="10">
        <v>116</v>
      </c>
      <c r="BE8" s="20">
        <v>1.1000000000000001</v>
      </c>
      <c r="BF8" s="10"/>
      <c r="BG8" s="10"/>
    </row>
    <row r="9" spans="1:59" s="17" customFormat="1" x14ac:dyDescent="0.25">
      <c r="A9" s="9">
        <v>28</v>
      </c>
      <c r="B9" s="10">
        <v>48</v>
      </c>
      <c r="C9" s="10" t="s">
        <v>59</v>
      </c>
      <c r="D9" s="10">
        <v>1</v>
      </c>
      <c r="E9" s="10" t="s">
        <v>81</v>
      </c>
      <c r="F9" s="10">
        <v>1</v>
      </c>
      <c r="G9" s="10" t="s">
        <v>92</v>
      </c>
      <c r="H9" s="10">
        <v>2</v>
      </c>
      <c r="I9" s="10">
        <v>1.8</v>
      </c>
      <c r="J9" s="10">
        <v>88</v>
      </c>
      <c r="K9" s="11">
        <v>27.160493827160494</v>
      </c>
      <c r="L9" s="10" t="s">
        <v>62</v>
      </c>
      <c r="M9" s="10">
        <v>1</v>
      </c>
      <c r="N9" s="10" t="s">
        <v>71</v>
      </c>
      <c r="O9" s="10">
        <v>1</v>
      </c>
      <c r="Q9" s="10" t="s">
        <v>64</v>
      </c>
      <c r="R9" s="10">
        <v>2</v>
      </c>
      <c r="S9" s="10">
        <v>5</v>
      </c>
      <c r="T9" s="10" t="s">
        <v>77</v>
      </c>
      <c r="U9" s="10">
        <v>1</v>
      </c>
      <c r="V9" s="10" t="s">
        <v>63</v>
      </c>
      <c r="W9" s="10">
        <v>2</v>
      </c>
      <c r="X9" s="18"/>
      <c r="Y9" s="18"/>
      <c r="Z9" s="14" t="s">
        <v>323</v>
      </c>
      <c r="AA9" s="15">
        <v>84</v>
      </c>
      <c r="AB9" s="15">
        <v>110</v>
      </c>
      <c r="AC9" s="10">
        <v>80</v>
      </c>
      <c r="AD9" s="10">
        <v>95</v>
      </c>
      <c r="AE9" s="10">
        <v>21</v>
      </c>
      <c r="AF9" s="10" t="s">
        <v>119</v>
      </c>
      <c r="AG9" s="19">
        <v>1</v>
      </c>
      <c r="AH9" s="20">
        <v>16.2</v>
      </c>
      <c r="AI9" s="10">
        <v>8370</v>
      </c>
      <c r="AJ9" s="10">
        <v>234000</v>
      </c>
      <c r="AL9" s="10">
        <v>35</v>
      </c>
      <c r="AM9" s="20">
        <v>1.2</v>
      </c>
      <c r="AN9" s="10">
        <v>7.5</v>
      </c>
      <c r="AO9" s="10">
        <v>54.2</v>
      </c>
      <c r="AP9" s="20">
        <v>29.5</v>
      </c>
      <c r="AQ9" s="20">
        <v>22.7</v>
      </c>
      <c r="AR9" s="10">
        <v>-0.5</v>
      </c>
      <c r="AS9" s="10">
        <v>109</v>
      </c>
      <c r="AT9" s="10">
        <v>420</v>
      </c>
      <c r="AU9" s="10">
        <v>1256</v>
      </c>
      <c r="AV9" s="10">
        <v>120</v>
      </c>
      <c r="AW9" s="10">
        <v>12.68</v>
      </c>
      <c r="AX9" s="20">
        <v>11.6</v>
      </c>
      <c r="AY9" s="10">
        <v>139</v>
      </c>
      <c r="AZ9" s="10">
        <v>4</v>
      </c>
      <c r="BA9" s="10">
        <v>107</v>
      </c>
      <c r="BB9" s="10">
        <v>0</v>
      </c>
      <c r="BC9" s="10">
        <v>6612</v>
      </c>
      <c r="BD9" s="10">
        <v>84</v>
      </c>
      <c r="BE9" s="20">
        <v>1.2</v>
      </c>
      <c r="BF9" s="10">
        <v>5320000</v>
      </c>
      <c r="BG9" s="10"/>
    </row>
    <row r="10" spans="1:59" s="17" customFormat="1" x14ac:dyDescent="0.25">
      <c r="A10" s="9">
        <v>29</v>
      </c>
      <c r="B10" s="10">
        <v>76</v>
      </c>
      <c r="C10" s="10" t="s">
        <v>86</v>
      </c>
      <c r="D10" s="10">
        <v>2</v>
      </c>
      <c r="E10" s="10" t="s">
        <v>81</v>
      </c>
      <c r="F10" s="10">
        <v>1</v>
      </c>
      <c r="G10" s="10" t="s">
        <v>92</v>
      </c>
      <c r="H10" s="10">
        <v>2</v>
      </c>
      <c r="K10" s="11" t="s">
        <v>64</v>
      </c>
      <c r="L10" s="10" t="s">
        <v>62</v>
      </c>
      <c r="M10" s="10">
        <v>1</v>
      </c>
      <c r="N10" s="10" t="s">
        <v>71</v>
      </c>
      <c r="O10" s="10">
        <v>1</v>
      </c>
      <c r="P10" s="10">
        <v>1</v>
      </c>
      <c r="Q10" s="10" t="s">
        <v>76</v>
      </c>
      <c r="R10" s="10">
        <v>2</v>
      </c>
      <c r="S10" s="10">
        <v>10</v>
      </c>
      <c r="T10" s="10" t="s">
        <v>77</v>
      </c>
      <c r="U10" s="10">
        <v>1</v>
      </c>
      <c r="V10" s="10" t="s">
        <v>63</v>
      </c>
      <c r="W10" s="10">
        <v>2</v>
      </c>
      <c r="X10" s="14" t="s">
        <v>256</v>
      </c>
      <c r="Y10" s="14" t="s">
        <v>324</v>
      </c>
      <c r="Z10" s="14" t="s">
        <v>95</v>
      </c>
      <c r="AA10" s="15">
        <v>75</v>
      </c>
      <c r="AB10" s="15">
        <v>100</v>
      </c>
      <c r="AC10" s="10">
        <v>50</v>
      </c>
      <c r="AD10" s="10">
        <v>90</v>
      </c>
      <c r="AE10" s="10">
        <v>20</v>
      </c>
      <c r="AF10" s="10" t="s">
        <v>69</v>
      </c>
      <c r="AG10" s="19">
        <v>0</v>
      </c>
      <c r="AH10" s="20">
        <v>12.4</v>
      </c>
      <c r="AI10" s="9">
        <v>6840</v>
      </c>
      <c r="AJ10" s="9">
        <v>189000</v>
      </c>
      <c r="AK10" s="10">
        <v>159</v>
      </c>
      <c r="AL10" s="10">
        <v>107</v>
      </c>
      <c r="AM10" s="20">
        <v>1.7</v>
      </c>
      <c r="AN10" s="10">
        <v>7.3</v>
      </c>
      <c r="AO10" s="10">
        <v>82</v>
      </c>
      <c r="AP10" s="10">
        <v>43.3</v>
      </c>
      <c r="AQ10" s="20">
        <v>21.3</v>
      </c>
      <c r="AR10" s="10">
        <v>-5.0999999999999996</v>
      </c>
      <c r="AS10" s="10">
        <v>159</v>
      </c>
      <c r="AT10" s="10">
        <v>706</v>
      </c>
      <c r="AU10" s="9">
        <v>1026</v>
      </c>
      <c r="AV10" s="10">
        <v>98</v>
      </c>
      <c r="AW10" s="10">
        <v>22.75</v>
      </c>
      <c r="AX10" s="20">
        <v>12.9</v>
      </c>
      <c r="AY10" s="10">
        <v>133</v>
      </c>
      <c r="AZ10" s="20">
        <v>4.9000000000000004</v>
      </c>
      <c r="BA10" s="10">
        <v>105</v>
      </c>
      <c r="BB10" s="10">
        <v>0</v>
      </c>
      <c r="BC10" s="9">
        <v>5404</v>
      </c>
      <c r="BD10" s="10">
        <v>68</v>
      </c>
      <c r="BE10" s="10">
        <v>0.5</v>
      </c>
      <c r="BF10" s="9">
        <v>4080000</v>
      </c>
      <c r="BG10" s="10"/>
    </row>
    <row r="11" spans="1:59" s="17" customFormat="1" x14ac:dyDescent="0.25">
      <c r="A11" s="9">
        <v>31</v>
      </c>
      <c r="B11" s="10">
        <v>80</v>
      </c>
      <c r="C11" s="10" t="s">
        <v>86</v>
      </c>
      <c r="D11" s="10">
        <v>2</v>
      </c>
      <c r="E11" s="10" t="s">
        <v>81</v>
      </c>
      <c r="F11" s="10">
        <v>1</v>
      </c>
      <c r="G11" s="10" t="s">
        <v>61</v>
      </c>
      <c r="H11" s="10">
        <v>4</v>
      </c>
      <c r="K11" s="11" t="s">
        <v>64</v>
      </c>
      <c r="L11" s="10" t="s">
        <v>62</v>
      </c>
      <c r="M11" s="10">
        <v>1</v>
      </c>
      <c r="N11" s="10" t="s">
        <v>71</v>
      </c>
      <c r="O11" s="10">
        <v>1</v>
      </c>
      <c r="P11" s="10">
        <v>3</v>
      </c>
      <c r="Q11" s="10" t="s">
        <v>76</v>
      </c>
      <c r="R11" s="10">
        <v>2</v>
      </c>
      <c r="S11" s="10">
        <v>2</v>
      </c>
      <c r="T11" s="10" t="s">
        <v>77</v>
      </c>
      <c r="U11" s="10">
        <v>1</v>
      </c>
      <c r="V11" s="10" t="s">
        <v>63</v>
      </c>
      <c r="W11" s="10">
        <v>2</v>
      </c>
      <c r="X11" s="14" t="s">
        <v>325</v>
      </c>
      <c r="Y11" s="14" t="s">
        <v>326</v>
      </c>
      <c r="Z11" s="18"/>
      <c r="AA11" s="15">
        <v>72</v>
      </c>
      <c r="AB11" s="15">
        <v>150</v>
      </c>
      <c r="AC11" s="10">
        <v>87</v>
      </c>
      <c r="AD11" s="10">
        <v>94</v>
      </c>
      <c r="AE11" s="10">
        <v>18</v>
      </c>
      <c r="AF11" s="10" t="s">
        <v>85</v>
      </c>
      <c r="AG11" s="19">
        <v>3</v>
      </c>
      <c r="AH11" s="20">
        <v>15.6</v>
      </c>
      <c r="AI11" s="10">
        <v>9140</v>
      </c>
      <c r="AJ11" s="10">
        <v>193000</v>
      </c>
      <c r="AL11" s="10">
        <v>36</v>
      </c>
      <c r="AM11" s="10">
        <v>0.5</v>
      </c>
      <c r="AN11" s="10">
        <v>7.46</v>
      </c>
      <c r="AO11" s="10">
        <v>54.3</v>
      </c>
      <c r="AP11" s="10">
        <v>39.5</v>
      </c>
      <c r="AQ11" s="20">
        <v>28.2</v>
      </c>
      <c r="AR11" s="20">
        <v>4.5</v>
      </c>
      <c r="AS11" s="10">
        <v>84</v>
      </c>
      <c r="AT11" s="10">
        <v>501</v>
      </c>
      <c r="AU11" s="10">
        <v>7403</v>
      </c>
      <c r="AV11" s="10">
        <v>134</v>
      </c>
      <c r="AW11" s="10">
        <v>0.6</v>
      </c>
      <c r="AX11" s="20">
        <v>11.7</v>
      </c>
      <c r="AY11" s="10">
        <v>135</v>
      </c>
      <c r="AZ11" s="20">
        <v>4.9000000000000004</v>
      </c>
      <c r="BA11" s="10">
        <v>105</v>
      </c>
      <c r="BB11" s="10">
        <v>0.1</v>
      </c>
      <c r="BC11" s="10">
        <v>7495</v>
      </c>
      <c r="BD11" s="10">
        <v>91</v>
      </c>
      <c r="BE11" s="20">
        <v>1.4</v>
      </c>
      <c r="BF11" s="10">
        <v>5000000</v>
      </c>
      <c r="BG11" s="10"/>
    </row>
    <row r="12" spans="1:59" s="17" customFormat="1" x14ac:dyDescent="0.25">
      <c r="A12" s="9">
        <v>30</v>
      </c>
      <c r="B12" s="10">
        <v>58</v>
      </c>
      <c r="C12" s="10" t="s">
        <v>86</v>
      </c>
      <c r="D12" s="10">
        <v>2</v>
      </c>
      <c r="E12" s="10" t="s">
        <v>81</v>
      </c>
      <c r="F12" s="10">
        <v>1</v>
      </c>
      <c r="G12" s="10" t="s">
        <v>75</v>
      </c>
      <c r="H12" s="10">
        <v>3</v>
      </c>
      <c r="I12" s="10">
        <v>1.7</v>
      </c>
      <c r="J12" s="10">
        <v>82</v>
      </c>
      <c r="K12" s="11">
        <v>28.373702422145332</v>
      </c>
      <c r="L12" s="10" t="s">
        <v>62</v>
      </c>
      <c r="M12" s="10">
        <v>1</v>
      </c>
      <c r="N12" s="10" t="s">
        <v>63</v>
      </c>
      <c r="O12" s="10">
        <v>2</v>
      </c>
      <c r="P12" s="10">
        <v>2</v>
      </c>
      <c r="Q12" s="10" t="s">
        <v>76</v>
      </c>
      <c r="R12" s="10">
        <v>2</v>
      </c>
      <c r="S12" s="10">
        <v>9</v>
      </c>
      <c r="T12" s="10" t="s">
        <v>65</v>
      </c>
      <c r="U12" s="10">
        <v>2</v>
      </c>
      <c r="V12" s="10" t="s">
        <v>63</v>
      </c>
      <c r="W12" s="10">
        <v>2</v>
      </c>
      <c r="X12" s="14" t="s">
        <v>327</v>
      </c>
      <c r="Y12" s="14" t="s">
        <v>326</v>
      </c>
      <c r="Z12" s="14" t="s">
        <v>187</v>
      </c>
      <c r="AA12" s="15">
        <v>76</v>
      </c>
      <c r="AB12" s="15">
        <v>130</v>
      </c>
      <c r="AC12" s="10">
        <v>72</v>
      </c>
      <c r="AD12" s="10">
        <v>98</v>
      </c>
      <c r="AE12" s="10">
        <v>21</v>
      </c>
      <c r="AF12" s="10" t="s">
        <v>119</v>
      </c>
      <c r="AG12" s="19">
        <v>1</v>
      </c>
      <c r="AH12" s="20">
        <v>15.4</v>
      </c>
      <c r="AI12" s="10">
        <v>7910</v>
      </c>
      <c r="AJ12" s="10">
        <v>281000</v>
      </c>
      <c r="AL12" s="10">
        <v>34</v>
      </c>
      <c r="AM12" s="10">
        <v>0.8</v>
      </c>
      <c r="AN12" s="10">
        <v>7.45</v>
      </c>
      <c r="AO12" s="10">
        <v>41</v>
      </c>
      <c r="AP12" s="10">
        <v>36.200000000000003</v>
      </c>
      <c r="AQ12" s="20">
        <v>25.2</v>
      </c>
      <c r="AR12" s="20">
        <v>1.3</v>
      </c>
      <c r="AS12" s="10">
        <v>93</v>
      </c>
      <c r="AT12" s="10">
        <v>186</v>
      </c>
      <c r="AU12" s="10">
        <v>2136</v>
      </c>
      <c r="AV12" s="10">
        <v>51</v>
      </c>
      <c r="AW12" s="10">
        <v>0.6</v>
      </c>
      <c r="AX12" s="20">
        <v>11.6</v>
      </c>
      <c r="AY12" s="10">
        <v>144</v>
      </c>
      <c r="AZ12" s="10">
        <v>4</v>
      </c>
      <c r="BA12" s="10">
        <v>108</v>
      </c>
      <c r="BB12" s="10">
        <v>0</v>
      </c>
      <c r="BC12" s="10">
        <v>4825</v>
      </c>
      <c r="BD12" s="10">
        <v>475</v>
      </c>
      <c r="BE12" s="20">
        <v>1.7</v>
      </c>
      <c r="BF12" s="10">
        <v>4910000</v>
      </c>
      <c r="BG12" s="10"/>
    </row>
    <row r="13" spans="1:59" s="17" customFormat="1" x14ac:dyDescent="0.25">
      <c r="A13" s="9">
        <v>37</v>
      </c>
      <c r="B13" s="10">
        <v>77</v>
      </c>
      <c r="C13" s="10" t="s">
        <v>86</v>
      </c>
      <c r="D13" s="10">
        <v>2</v>
      </c>
      <c r="E13" s="10" t="s">
        <v>81</v>
      </c>
      <c r="F13" s="10">
        <v>1</v>
      </c>
      <c r="G13" s="10" t="s">
        <v>61</v>
      </c>
      <c r="H13" s="10">
        <v>4</v>
      </c>
      <c r="I13" s="10">
        <v>1.68</v>
      </c>
      <c r="J13" s="10">
        <v>75</v>
      </c>
      <c r="K13" s="11">
        <v>26.573129251700685</v>
      </c>
      <c r="L13" s="10" t="s">
        <v>62</v>
      </c>
      <c r="M13" s="10">
        <v>1</v>
      </c>
      <c r="N13" s="10" t="s">
        <v>71</v>
      </c>
      <c r="O13" s="10">
        <v>1</v>
      </c>
      <c r="Q13" s="10" t="s">
        <v>64</v>
      </c>
      <c r="R13" s="10">
        <v>1</v>
      </c>
      <c r="S13" s="10">
        <v>12</v>
      </c>
      <c r="T13" s="10" t="s">
        <v>65</v>
      </c>
      <c r="U13" s="10">
        <v>2</v>
      </c>
      <c r="V13" s="10" t="s">
        <v>63</v>
      </c>
      <c r="W13" s="10">
        <v>2</v>
      </c>
      <c r="X13" s="14" t="s">
        <v>328</v>
      </c>
      <c r="Y13" s="14" t="s">
        <v>143</v>
      </c>
      <c r="Z13" s="14" t="s">
        <v>144</v>
      </c>
      <c r="AA13" s="15">
        <v>100</v>
      </c>
      <c r="AB13" s="15">
        <v>102</v>
      </c>
      <c r="AC13" s="10">
        <v>67</v>
      </c>
      <c r="AD13" s="10">
        <v>87</v>
      </c>
      <c r="AE13" s="10">
        <v>30</v>
      </c>
      <c r="AF13" s="10" t="s">
        <v>80</v>
      </c>
      <c r="AG13" s="19">
        <v>4</v>
      </c>
      <c r="AH13" s="20">
        <v>11.2</v>
      </c>
      <c r="AI13" s="9">
        <v>24590</v>
      </c>
      <c r="AJ13" s="9">
        <v>615000</v>
      </c>
      <c r="AK13" s="10">
        <v>230</v>
      </c>
      <c r="AL13" s="10">
        <v>136</v>
      </c>
      <c r="AM13" s="20">
        <v>2.5</v>
      </c>
      <c r="AN13" s="10">
        <v>7.38</v>
      </c>
      <c r="AO13" s="10">
        <v>60.7</v>
      </c>
      <c r="AP13" s="10">
        <v>50.1</v>
      </c>
      <c r="AQ13" s="20">
        <v>29.3</v>
      </c>
      <c r="AR13" s="10">
        <v>0.2</v>
      </c>
      <c r="AS13" s="10">
        <v>230</v>
      </c>
      <c r="AT13" s="10">
        <v>270</v>
      </c>
      <c r="AU13" s="9">
        <v>1967</v>
      </c>
      <c r="AV13" s="10">
        <v>100</v>
      </c>
      <c r="AW13" s="10">
        <v>37.4</v>
      </c>
      <c r="AX13" s="20">
        <v>12.1</v>
      </c>
      <c r="AY13" s="10">
        <v>136</v>
      </c>
      <c r="AZ13" s="20">
        <v>4.4000000000000004</v>
      </c>
      <c r="BA13" s="10">
        <v>103</v>
      </c>
      <c r="BB13" s="10">
        <v>0.4</v>
      </c>
      <c r="BC13" s="9">
        <v>21885</v>
      </c>
      <c r="BD13" s="10">
        <v>246</v>
      </c>
      <c r="BE13" s="20">
        <v>1.2</v>
      </c>
      <c r="BF13" s="9">
        <v>4180000</v>
      </c>
      <c r="BG13" s="10">
        <v>13</v>
      </c>
    </row>
    <row r="14" spans="1:59" s="17" customFormat="1" x14ac:dyDescent="0.25">
      <c r="A14" s="9">
        <v>33</v>
      </c>
      <c r="B14" s="10">
        <v>35</v>
      </c>
      <c r="C14" s="10" t="s">
        <v>86</v>
      </c>
      <c r="D14" s="10">
        <v>2</v>
      </c>
      <c r="E14" s="10" t="s">
        <v>81</v>
      </c>
      <c r="F14" s="10">
        <v>1</v>
      </c>
      <c r="G14" s="10" t="s">
        <v>92</v>
      </c>
      <c r="H14" s="10">
        <v>2</v>
      </c>
      <c r="I14" s="10">
        <v>1.6</v>
      </c>
      <c r="J14" s="10">
        <v>52</v>
      </c>
      <c r="K14" s="11">
        <v>20.312499999999996</v>
      </c>
      <c r="L14" s="10" t="s">
        <v>62</v>
      </c>
      <c r="M14" s="10">
        <v>1</v>
      </c>
      <c r="N14" s="10" t="s">
        <v>63</v>
      </c>
      <c r="O14" s="10">
        <v>2</v>
      </c>
      <c r="P14" s="10">
        <v>3</v>
      </c>
      <c r="Q14" s="10" t="s">
        <v>76</v>
      </c>
      <c r="R14" s="10">
        <v>2</v>
      </c>
      <c r="S14" s="10">
        <v>6</v>
      </c>
      <c r="T14" s="10" t="s">
        <v>71</v>
      </c>
      <c r="U14" s="10">
        <v>3</v>
      </c>
      <c r="V14" s="10" t="s">
        <v>63</v>
      </c>
      <c r="W14" s="10">
        <v>2</v>
      </c>
      <c r="X14" s="14" t="s">
        <v>329</v>
      </c>
      <c r="Y14" s="14" t="s">
        <v>330</v>
      </c>
      <c r="Z14" s="14" t="s">
        <v>90</v>
      </c>
      <c r="AA14" s="15">
        <v>98</v>
      </c>
      <c r="AB14" s="15">
        <v>110</v>
      </c>
      <c r="AC14" s="10">
        <v>80</v>
      </c>
      <c r="AD14" s="10">
        <v>98</v>
      </c>
      <c r="AE14" s="10">
        <v>19</v>
      </c>
      <c r="AF14" s="10" t="s">
        <v>69</v>
      </c>
      <c r="AG14" s="19">
        <v>0</v>
      </c>
      <c r="AH14" s="20">
        <v>12.5</v>
      </c>
      <c r="AI14" s="9">
        <v>7540</v>
      </c>
      <c r="AJ14" s="9">
        <v>236000</v>
      </c>
      <c r="AK14" s="10">
        <v>89</v>
      </c>
      <c r="AL14" s="10">
        <v>49</v>
      </c>
      <c r="AM14" s="10">
        <v>0.6</v>
      </c>
      <c r="AN14" s="10">
        <v>7.43</v>
      </c>
      <c r="AO14" s="10">
        <v>91.2</v>
      </c>
      <c r="AP14" s="20">
        <v>30.6</v>
      </c>
      <c r="AQ14" s="20">
        <v>20.3</v>
      </c>
      <c r="AR14" s="10">
        <v>-4</v>
      </c>
      <c r="AS14" s="10">
        <v>89</v>
      </c>
      <c r="AT14" s="10">
        <v>203</v>
      </c>
      <c r="AU14" s="10">
        <v>679</v>
      </c>
      <c r="AV14" s="10">
        <v>30</v>
      </c>
      <c r="AW14" s="10">
        <v>0.66</v>
      </c>
      <c r="AX14" s="20">
        <v>11.4</v>
      </c>
      <c r="AY14" s="10">
        <v>140</v>
      </c>
      <c r="AZ14" s="20">
        <v>3.8</v>
      </c>
      <c r="BA14" s="10">
        <v>113</v>
      </c>
      <c r="BB14" s="10">
        <v>0</v>
      </c>
      <c r="BC14" s="9">
        <v>6560</v>
      </c>
      <c r="BD14" s="10">
        <v>151</v>
      </c>
      <c r="BE14" s="20">
        <v>1.2</v>
      </c>
      <c r="BF14" s="9">
        <v>4190000</v>
      </c>
      <c r="BG14" s="10"/>
    </row>
    <row r="15" spans="1:59" s="17" customFormat="1" x14ac:dyDescent="0.25">
      <c r="A15" s="9">
        <v>36</v>
      </c>
      <c r="B15" s="10">
        <v>46</v>
      </c>
      <c r="C15" s="10" t="s">
        <v>86</v>
      </c>
      <c r="D15" s="10">
        <v>2</v>
      </c>
      <c r="E15" s="10" t="s">
        <v>60</v>
      </c>
      <c r="F15" s="10">
        <v>2</v>
      </c>
      <c r="G15" s="10" t="s">
        <v>70</v>
      </c>
      <c r="H15" s="10">
        <v>1</v>
      </c>
      <c r="I15" s="10">
        <v>1.7</v>
      </c>
      <c r="J15" s="10">
        <v>120</v>
      </c>
      <c r="K15" s="11">
        <v>41.522491349480973</v>
      </c>
      <c r="L15" s="10" t="s">
        <v>62</v>
      </c>
      <c r="M15" s="10">
        <v>1</v>
      </c>
      <c r="N15" s="10" t="s">
        <v>71</v>
      </c>
      <c r="O15" s="10">
        <v>1</v>
      </c>
      <c r="Q15" s="10" t="s">
        <v>64</v>
      </c>
      <c r="R15" s="10">
        <v>2</v>
      </c>
      <c r="S15" s="10">
        <v>12</v>
      </c>
      <c r="T15" s="10" t="s">
        <v>77</v>
      </c>
      <c r="U15" s="10">
        <v>1</v>
      </c>
      <c r="V15" s="10" t="s">
        <v>63</v>
      </c>
      <c r="W15" s="10">
        <v>2</v>
      </c>
      <c r="X15" s="14" t="s">
        <v>331</v>
      </c>
      <c r="Y15" s="14" t="s">
        <v>332</v>
      </c>
      <c r="Z15" s="14" t="s">
        <v>333</v>
      </c>
      <c r="AA15" s="15">
        <v>97</v>
      </c>
      <c r="AB15" s="15">
        <v>151</v>
      </c>
      <c r="AC15" s="10">
        <v>99</v>
      </c>
      <c r="AD15" s="10">
        <v>96</v>
      </c>
      <c r="AE15" s="10">
        <v>28</v>
      </c>
      <c r="AF15" s="10" t="s">
        <v>119</v>
      </c>
      <c r="AG15" s="19">
        <v>1</v>
      </c>
      <c r="AH15" s="20">
        <v>14.6</v>
      </c>
      <c r="AI15" s="9">
        <v>4800</v>
      </c>
      <c r="AJ15" s="9">
        <v>319000</v>
      </c>
      <c r="AK15" s="10">
        <v>291</v>
      </c>
      <c r="AL15" s="10">
        <v>19</v>
      </c>
      <c r="AM15" s="10">
        <v>0.6</v>
      </c>
      <c r="AN15" s="10">
        <v>7.43</v>
      </c>
      <c r="AO15" s="10">
        <v>82</v>
      </c>
      <c r="AP15" s="10">
        <v>40.799999999999997</v>
      </c>
      <c r="AQ15" s="20">
        <v>27.3</v>
      </c>
      <c r="AR15" s="10">
        <v>3</v>
      </c>
      <c r="AS15" s="10">
        <v>291</v>
      </c>
      <c r="AT15" s="10">
        <v>458</v>
      </c>
      <c r="AU15" s="10">
        <v>768</v>
      </c>
      <c r="AV15" s="10">
        <v>51</v>
      </c>
      <c r="AW15" s="10">
        <v>12.91</v>
      </c>
      <c r="AX15" s="20">
        <v>10.5</v>
      </c>
      <c r="AY15" s="10">
        <v>139</v>
      </c>
      <c r="AZ15" s="20">
        <v>4.4000000000000004</v>
      </c>
      <c r="BA15" s="10">
        <v>104</v>
      </c>
      <c r="BB15" s="10">
        <v>0</v>
      </c>
      <c r="BC15" s="9">
        <v>3888</v>
      </c>
      <c r="BD15" s="10">
        <v>48</v>
      </c>
      <c r="BE15" s="20">
        <v>1.6</v>
      </c>
      <c r="BF15" s="9">
        <v>5150000</v>
      </c>
      <c r="BG15" s="10"/>
    </row>
    <row r="16" spans="1:59" s="17" customFormat="1" x14ac:dyDescent="0.25">
      <c r="A16" s="9">
        <v>35</v>
      </c>
      <c r="B16" s="10">
        <v>71</v>
      </c>
      <c r="C16" s="10" t="s">
        <v>86</v>
      </c>
      <c r="D16" s="10">
        <v>2</v>
      </c>
      <c r="E16" s="10" t="s">
        <v>60</v>
      </c>
      <c r="F16" s="10">
        <v>2</v>
      </c>
      <c r="G16" s="10" t="s">
        <v>70</v>
      </c>
      <c r="H16" s="10">
        <v>1</v>
      </c>
      <c r="I16" s="10">
        <v>1.55</v>
      </c>
      <c r="J16" s="10">
        <v>70</v>
      </c>
      <c r="K16" s="11">
        <v>29.136316337148799</v>
      </c>
      <c r="L16" s="10" t="s">
        <v>62</v>
      </c>
      <c r="M16" s="10">
        <v>1</v>
      </c>
      <c r="N16" s="10" t="s">
        <v>63</v>
      </c>
      <c r="O16" s="10">
        <v>2</v>
      </c>
      <c r="P16" s="10">
        <v>3</v>
      </c>
      <c r="Q16" s="10" t="s">
        <v>76</v>
      </c>
      <c r="R16" s="10">
        <v>2</v>
      </c>
      <c r="S16" s="10">
        <v>17</v>
      </c>
      <c r="T16" s="10" t="s">
        <v>77</v>
      </c>
      <c r="U16" s="10">
        <v>1</v>
      </c>
      <c r="V16" s="10" t="s">
        <v>63</v>
      </c>
      <c r="W16" s="10">
        <v>2</v>
      </c>
      <c r="X16" s="14" t="s">
        <v>334</v>
      </c>
      <c r="Y16" s="14" t="s">
        <v>335</v>
      </c>
      <c r="Z16" s="14" t="s">
        <v>336</v>
      </c>
      <c r="AA16" s="15">
        <v>70</v>
      </c>
      <c r="AB16" s="15">
        <v>130</v>
      </c>
      <c r="AC16" s="10">
        <v>80</v>
      </c>
      <c r="AD16" s="10">
        <v>95</v>
      </c>
      <c r="AE16" s="10">
        <v>20</v>
      </c>
      <c r="AF16" s="10" t="s">
        <v>119</v>
      </c>
      <c r="AG16" s="19">
        <v>1</v>
      </c>
      <c r="AH16" s="20">
        <v>7.7</v>
      </c>
      <c r="AI16" s="10">
        <v>4500</v>
      </c>
      <c r="AJ16" s="10">
        <v>186000</v>
      </c>
      <c r="AL16" s="10">
        <v>59</v>
      </c>
      <c r="AM16" s="10">
        <v>0.9</v>
      </c>
      <c r="AN16" s="10">
        <v>7.4</v>
      </c>
      <c r="AO16" s="10">
        <v>112</v>
      </c>
      <c r="AP16" s="10">
        <v>33.5</v>
      </c>
      <c r="AQ16" s="20">
        <v>20.8</v>
      </c>
      <c r="AR16" s="10">
        <v>-4</v>
      </c>
      <c r="AS16" s="10">
        <v>347</v>
      </c>
      <c r="AT16" s="10">
        <v>164</v>
      </c>
      <c r="AU16" s="10">
        <v>1260</v>
      </c>
      <c r="AV16" s="10">
        <v>18</v>
      </c>
      <c r="AW16" s="10">
        <v>11.55</v>
      </c>
      <c r="AX16" s="20">
        <v>12.5</v>
      </c>
      <c r="AY16" s="10">
        <v>140</v>
      </c>
      <c r="AZ16" s="20">
        <v>4.5999999999999996</v>
      </c>
      <c r="BA16" s="10">
        <v>112</v>
      </c>
      <c r="BB16" s="10">
        <v>0</v>
      </c>
      <c r="BC16" s="10">
        <v>2925</v>
      </c>
      <c r="BD16" s="10">
        <v>135</v>
      </c>
      <c r="BE16" s="20">
        <v>1.7</v>
      </c>
      <c r="BF16" s="10">
        <v>3410000</v>
      </c>
      <c r="BG16" s="10">
        <v>0.2</v>
      </c>
    </row>
    <row r="17" spans="1:59" s="17" customFormat="1" x14ac:dyDescent="0.25">
      <c r="A17" s="9">
        <v>40</v>
      </c>
      <c r="B17" s="10">
        <v>52</v>
      </c>
      <c r="C17" s="10" t="s">
        <v>59</v>
      </c>
      <c r="D17" s="10">
        <v>1</v>
      </c>
      <c r="E17" s="10" t="s">
        <v>81</v>
      </c>
      <c r="F17" s="10">
        <v>1</v>
      </c>
      <c r="G17" s="10" t="s">
        <v>92</v>
      </c>
      <c r="H17" s="10">
        <v>2</v>
      </c>
      <c r="I17" s="10">
        <v>1.78</v>
      </c>
      <c r="J17" s="10">
        <v>75</v>
      </c>
      <c r="K17" s="11">
        <v>23.671253629592222</v>
      </c>
      <c r="L17" s="10" t="s">
        <v>62</v>
      </c>
      <c r="M17" s="10">
        <v>1</v>
      </c>
      <c r="N17" s="10" t="s">
        <v>71</v>
      </c>
      <c r="O17" s="10">
        <v>1</v>
      </c>
      <c r="Q17" s="10" t="s">
        <v>64</v>
      </c>
      <c r="R17" s="10">
        <v>2</v>
      </c>
      <c r="S17" s="10">
        <v>9</v>
      </c>
      <c r="T17" s="10" t="s">
        <v>77</v>
      </c>
      <c r="U17" s="10">
        <v>1</v>
      </c>
      <c r="V17" s="10" t="s">
        <v>63</v>
      </c>
      <c r="W17" s="10">
        <v>2</v>
      </c>
      <c r="X17" s="18"/>
      <c r="Y17" s="18"/>
      <c r="Z17" s="14" t="s">
        <v>122</v>
      </c>
      <c r="AA17" s="15">
        <v>95</v>
      </c>
      <c r="AB17" s="15">
        <v>140</v>
      </c>
      <c r="AC17" s="10">
        <v>90</v>
      </c>
      <c r="AD17" s="10">
        <v>81</v>
      </c>
      <c r="AE17" s="10">
        <v>26</v>
      </c>
      <c r="AF17" s="10" t="s">
        <v>80</v>
      </c>
      <c r="AG17" s="19">
        <v>4</v>
      </c>
      <c r="AH17" s="20">
        <v>14.3</v>
      </c>
      <c r="AI17" s="10">
        <v>6900</v>
      </c>
      <c r="AJ17" s="10">
        <v>267000</v>
      </c>
      <c r="AL17" s="10">
        <v>34</v>
      </c>
      <c r="AM17" s="10">
        <v>0.7</v>
      </c>
      <c r="AN17" s="10">
        <v>7.47</v>
      </c>
      <c r="AO17" s="10">
        <v>60.4</v>
      </c>
      <c r="AP17" s="10">
        <v>38</v>
      </c>
      <c r="AQ17" s="20">
        <v>27.9</v>
      </c>
      <c r="AR17" s="20">
        <v>4.3</v>
      </c>
      <c r="AS17" s="10">
        <v>108</v>
      </c>
      <c r="AT17" s="10">
        <v>487</v>
      </c>
      <c r="AU17" s="10">
        <v>5658</v>
      </c>
      <c r="AV17" s="10">
        <v>59</v>
      </c>
      <c r="AW17" s="10">
        <v>23.91</v>
      </c>
      <c r="AX17" s="10">
        <v>12</v>
      </c>
      <c r="AY17" s="10">
        <v>140</v>
      </c>
      <c r="AZ17" s="10">
        <v>4</v>
      </c>
      <c r="BA17" s="10">
        <v>103</v>
      </c>
      <c r="BB17" s="10">
        <v>0</v>
      </c>
      <c r="BC17" s="10">
        <v>6141</v>
      </c>
      <c r="BD17" s="10">
        <v>69</v>
      </c>
      <c r="BE17" s="10">
        <v>1</v>
      </c>
      <c r="BF17" s="10">
        <v>4820000</v>
      </c>
      <c r="BG17" s="10">
        <v>1.1399999999999999</v>
      </c>
    </row>
    <row r="18" spans="1:59" s="17" customFormat="1" x14ac:dyDescent="0.25">
      <c r="A18" s="9">
        <v>39</v>
      </c>
      <c r="B18" s="10">
        <v>57</v>
      </c>
      <c r="C18" s="10" t="s">
        <v>86</v>
      </c>
      <c r="D18" s="10">
        <v>2</v>
      </c>
      <c r="E18" s="10" t="s">
        <v>81</v>
      </c>
      <c r="F18" s="10">
        <v>1</v>
      </c>
      <c r="G18" s="10" t="s">
        <v>75</v>
      </c>
      <c r="H18" s="10">
        <v>3</v>
      </c>
      <c r="I18" s="10">
        <v>1.45</v>
      </c>
      <c r="J18" s="10">
        <v>55</v>
      </c>
      <c r="K18" s="11">
        <v>26.159334126040427</v>
      </c>
      <c r="L18" s="10" t="s">
        <v>62</v>
      </c>
      <c r="M18" s="10">
        <v>1</v>
      </c>
      <c r="N18" s="10" t="s">
        <v>71</v>
      </c>
      <c r="O18" s="10">
        <v>1</v>
      </c>
      <c r="P18" s="10">
        <v>6</v>
      </c>
      <c r="Q18" s="10" t="s">
        <v>76</v>
      </c>
      <c r="R18" s="10">
        <v>2</v>
      </c>
      <c r="S18" s="10">
        <v>13</v>
      </c>
      <c r="T18" s="10" t="s">
        <v>65</v>
      </c>
      <c r="U18" s="10">
        <v>2</v>
      </c>
      <c r="V18" s="10" t="s">
        <v>63</v>
      </c>
      <c r="W18" s="10">
        <v>2</v>
      </c>
      <c r="X18" s="14" t="s">
        <v>337</v>
      </c>
      <c r="Y18" s="14" t="s">
        <v>124</v>
      </c>
      <c r="Z18" s="14" t="s">
        <v>95</v>
      </c>
      <c r="AA18" s="15">
        <v>100</v>
      </c>
      <c r="AB18" s="21">
        <v>160</v>
      </c>
      <c r="AC18" s="9">
        <v>100</v>
      </c>
      <c r="AD18" s="10">
        <v>85</v>
      </c>
      <c r="AE18" s="10">
        <v>24</v>
      </c>
      <c r="AG18" s="24"/>
      <c r="AH18" s="20">
        <v>14.4</v>
      </c>
      <c r="AI18" s="9">
        <v>6980</v>
      </c>
      <c r="AJ18" s="9">
        <v>290000</v>
      </c>
      <c r="AK18" s="10">
        <v>340</v>
      </c>
      <c r="AL18" s="10">
        <v>27</v>
      </c>
      <c r="AM18" s="10">
        <v>0.6</v>
      </c>
      <c r="AN18" s="10">
        <v>7.46</v>
      </c>
      <c r="AO18" s="10">
        <v>59</v>
      </c>
      <c r="AP18" s="10">
        <v>29</v>
      </c>
      <c r="AQ18" s="20">
        <v>20.9</v>
      </c>
      <c r="AR18" s="10">
        <v>-2.9</v>
      </c>
      <c r="AS18" s="10">
        <v>340</v>
      </c>
      <c r="AT18" s="10">
        <v>408</v>
      </c>
      <c r="AU18" s="10">
        <v>768</v>
      </c>
      <c r="AV18" s="10">
        <v>20</v>
      </c>
      <c r="AW18" s="10">
        <v>23.42</v>
      </c>
      <c r="AX18" s="20">
        <v>12.4</v>
      </c>
      <c r="AY18" s="10">
        <v>138</v>
      </c>
      <c r="AZ18" s="20">
        <v>4.4000000000000004</v>
      </c>
      <c r="BA18" s="10">
        <v>104</v>
      </c>
      <c r="BB18" s="10">
        <v>0</v>
      </c>
      <c r="BC18" s="9">
        <v>6003</v>
      </c>
      <c r="BD18" s="10">
        <v>70</v>
      </c>
      <c r="BE18" s="20">
        <v>1.1000000000000001</v>
      </c>
      <c r="BF18" s="9">
        <v>4790000</v>
      </c>
      <c r="BG18" s="10">
        <v>0.45</v>
      </c>
    </row>
    <row r="19" spans="1:59" s="17" customFormat="1" x14ac:dyDescent="0.25">
      <c r="A19" s="9">
        <v>45</v>
      </c>
      <c r="B19" s="10">
        <v>81</v>
      </c>
      <c r="C19" s="10" t="s">
        <v>59</v>
      </c>
      <c r="D19" s="10">
        <v>1</v>
      </c>
      <c r="E19" s="10" t="s">
        <v>81</v>
      </c>
      <c r="F19" s="10">
        <v>1</v>
      </c>
      <c r="G19" s="10" t="s">
        <v>92</v>
      </c>
      <c r="H19" s="10">
        <v>2</v>
      </c>
      <c r="I19" s="10">
        <v>1.82</v>
      </c>
      <c r="J19" s="10">
        <v>97</v>
      </c>
      <c r="K19" s="11">
        <v>29.283902910276534</v>
      </c>
      <c r="L19" s="10" t="s">
        <v>62</v>
      </c>
      <c r="M19" s="10">
        <v>1</v>
      </c>
      <c r="N19" s="10" t="s">
        <v>63</v>
      </c>
      <c r="O19" s="10">
        <v>2</v>
      </c>
      <c r="P19" s="10">
        <v>1</v>
      </c>
      <c r="Q19" s="10" t="s">
        <v>76</v>
      </c>
      <c r="R19" s="10">
        <v>2</v>
      </c>
      <c r="S19" s="10">
        <v>2</v>
      </c>
      <c r="T19" s="10" t="s">
        <v>77</v>
      </c>
      <c r="U19" s="10">
        <v>1</v>
      </c>
      <c r="V19" s="10" t="s">
        <v>63</v>
      </c>
      <c r="W19" s="10">
        <v>2</v>
      </c>
      <c r="X19" s="14" t="s">
        <v>338</v>
      </c>
      <c r="Y19" s="14" t="s">
        <v>339</v>
      </c>
      <c r="Z19" s="14" t="s">
        <v>340</v>
      </c>
      <c r="AA19" s="15">
        <v>148</v>
      </c>
      <c r="AB19" s="15">
        <v>114</v>
      </c>
      <c r="AC19" s="10">
        <v>84</v>
      </c>
      <c r="AD19" s="10">
        <v>91</v>
      </c>
      <c r="AE19" s="10">
        <v>20</v>
      </c>
      <c r="AF19" s="10" t="s">
        <v>80</v>
      </c>
      <c r="AG19" s="19">
        <v>4</v>
      </c>
      <c r="AH19" s="27">
        <v>2.87</v>
      </c>
      <c r="AI19" s="10">
        <v>11300</v>
      </c>
      <c r="AJ19" s="9">
        <v>390000</v>
      </c>
      <c r="AK19" s="10">
        <v>188</v>
      </c>
      <c r="AL19" s="10">
        <v>100</v>
      </c>
      <c r="AM19" s="10">
        <v>2</v>
      </c>
      <c r="AN19" s="10">
        <v>7.45</v>
      </c>
      <c r="AO19" s="10">
        <v>62.2</v>
      </c>
      <c r="AP19" s="20">
        <v>25.7</v>
      </c>
      <c r="AQ19" s="10">
        <v>18</v>
      </c>
      <c r="AR19" s="10">
        <v>-5.9</v>
      </c>
      <c r="AS19" s="10">
        <v>188</v>
      </c>
      <c r="AT19" s="10">
        <v>332</v>
      </c>
      <c r="AU19" s="10">
        <v>121</v>
      </c>
      <c r="AV19" s="10">
        <v>86</v>
      </c>
      <c r="AW19" s="10">
        <v>33.630000000000003</v>
      </c>
      <c r="AX19" s="20">
        <v>16.899999999999999</v>
      </c>
      <c r="AY19" s="10">
        <v>142</v>
      </c>
      <c r="AZ19" s="20">
        <v>3.7</v>
      </c>
      <c r="BA19" s="10">
        <v>118</v>
      </c>
      <c r="BB19" s="10">
        <v>0</v>
      </c>
      <c r="BC19" s="10">
        <v>769</v>
      </c>
      <c r="BD19" s="10">
        <v>76</v>
      </c>
      <c r="BE19" s="20">
        <v>1.3</v>
      </c>
      <c r="BF19" s="26" t="s">
        <v>341</v>
      </c>
      <c r="BG19" s="20">
        <v>2.04</v>
      </c>
    </row>
    <row r="20" spans="1:59" s="17" customFormat="1" x14ac:dyDescent="0.25">
      <c r="A20" s="9">
        <v>47</v>
      </c>
      <c r="B20" s="10">
        <v>47</v>
      </c>
      <c r="C20" s="10" t="s">
        <v>59</v>
      </c>
      <c r="D20" s="10">
        <v>1</v>
      </c>
      <c r="E20" s="10" t="s">
        <v>60</v>
      </c>
      <c r="F20" s="10">
        <v>2</v>
      </c>
      <c r="G20" s="10" t="s">
        <v>92</v>
      </c>
      <c r="H20" s="10">
        <v>2</v>
      </c>
      <c r="I20" s="10">
        <v>1.78</v>
      </c>
      <c r="J20" s="10">
        <v>83</v>
      </c>
      <c r="K20" s="11">
        <v>26.196187350082059</v>
      </c>
      <c r="L20" s="10" t="s">
        <v>62</v>
      </c>
      <c r="M20" s="10">
        <v>1</v>
      </c>
      <c r="N20" s="10" t="s">
        <v>71</v>
      </c>
      <c r="O20" s="10">
        <v>1</v>
      </c>
      <c r="Q20" s="10" t="s">
        <v>64</v>
      </c>
      <c r="R20" s="10">
        <v>2</v>
      </c>
      <c r="S20" s="10">
        <v>6</v>
      </c>
      <c r="T20" s="10" t="s">
        <v>77</v>
      </c>
      <c r="U20" s="10">
        <v>1</v>
      </c>
      <c r="V20" s="10" t="s">
        <v>71</v>
      </c>
      <c r="W20" s="10">
        <v>1</v>
      </c>
      <c r="X20" s="14" t="s">
        <v>342</v>
      </c>
      <c r="Y20" s="18"/>
      <c r="Z20" s="14" t="s">
        <v>343</v>
      </c>
      <c r="AA20" s="15">
        <v>67</v>
      </c>
      <c r="AB20" s="15">
        <v>137</v>
      </c>
      <c r="AC20" s="10">
        <v>88</v>
      </c>
      <c r="AD20" s="10">
        <v>87</v>
      </c>
      <c r="AE20" s="10">
        <v>30</v>
      </c>
      <c r="AF20" s="10" t="s">
        <v>85</v>
      </c>
      <c r="AG20" s="19">
        <v>3</v>
      </c>
      <c r="AH20" s="20">
        <v>15.4</v>
      </c>
      <c r="AI20" s="10">
        <v>4610</v>
      </c>
      <c r="AJ20" s="10">
        <v>259000</v>
      </c>
      <c r="AL20" s="10">
        <v>38</v>
      </c>
      <c r="AM20" s="10">
        <v>0.9</v>
      </c>
      <c r="AN20" s="10">
        <v>7.45</v>
      </c>
      <c r="AO20" s="10">
        <v>65.5</v>
      </c>
      <c r="AP20" s="10">
        <v>37.299999999999997</v>
      </c>
      <c r="AQ20" s="20">
        <v>25.9</v>
      </c>
      <c r="AR20" s="20">
        <v>1.9</v>
      </c>
      <c r="AS20" s="10">
        <v>104</v>
      </c>
      <c r="AT20" s="10">
        <v>386</v>
      </c>
      <c r="AU20" s="10">
        <v>1153</v>
      </c>
      <c r="AV20" s="10">
        <v>399</v>
      </c>
      <c r="AW20" s="10">
        <v>10.78</v>
      </c>
      <c r="AX20" s="20">
        <v>12.2</v>
      </c>
      <c r="AY20" s="10">
        <v>137</v>
      </c>
      <c r="AZ20" s="10">
        <v>4</v>
      </c>
      <c r="BA20" s="10">
        <v>99</v>
      </c>
      <c r="BB20" s="10">
        <v>0</v>
      </c>
      <c r="BC20" s="10">
        <v>2904</v>
      </c>
      <c r="BD20" s="10">
        <v>46</v>
      </c>
      <c r="BE20" s="10">
        <v>0.7</v>
      </c>
      <c r="BF20" s="10">
        <v>5120000</v>
      </c>
      <c r="BG20" s="10">
        <v>0.49</v>
      </c>
    </row>
    <row r="21" spans="1:59" s="17" customFormat="1" x14ac:dyDescent="0.25">
      <c r="A21" s="37">
        <v>50</v>
      </c>
      <c r="B21" s="10">
        <v>92</v>
      </c>
      <c r="C21" s="10" t="s">
        <v>59</v>
      </c>
      <c r="D21" s="10">
        <v>1</v>
      </c>
      <c r="E21" s="10" t="s">
        <v>60</v>
      </c>
      <c r="F21" s="10">
        <v>2</v>
      </c>
      <c r="G21" s="10" t="s">
        <v>92</v>
      </c>
      <c r="H21" s="10">
        <v>2</v>
      </c>
      <c r="I21" s="10">
        <v>1.78</v>
      </c>
      <c r="J21" s="10">
        <v>68</v>
      </c>
      <c r="K21" s="11">
        <v>21.461936624163616</v>
      </c>
      <c r="L21" s="10" t="s">
        <v>62</v>
      </c>
      <c r="M21" s="10">
        <v>1</v>
      </c>
      <c r="N21" s="10" t="s">
        <v>63</v>
      </c>
      <c r="O21" s="10">
        <v>2</v>
      </c>
      <c r="P21" s="10">
        <v>1</v>
      </c>
      <c r="Q21" s="10" t="s">
        <v>76</v>
      </c>
      <c r="R21" s="10">
        <v>2</v>
      </c>
      <c r="S21" s="10">
        <v>4</v>
      </c>
      <c r="T21" s="10" t="s">
        <v>65</v>
      </c>
      <c r="U21" s="10">
        <v>2</v>
      </c>
      <c r="V21" s="10" t="s">
        <v>63</v>
      </c>
      <c r="W21" s="10">
        <v>2</v>
      </c>
      <c r="X21" s="14" t="s">
        <v>344</v>
      </c>
      <c r="Y21" s="14" t="s">
        <v>345</v>
      </c>
      <c r="Z21" s="14" t="s">
        <v>346</v>
      </c>
      <c r="AA21" s="15">
        <v>60</v>
      </c>
      <c r="AB21" s="15">
        <v>191</v>
      </c>
      <c r="AC21" s="10">
        <v>79</v>
      </c>
      <c r="AD21" s="10">
        <v>94</v>
      </c>
      <c r="AE21" s="10">
        <v>28</v>
      </c>
      <c r="AF21" s="10" t="s">
        <v>106</v>
      </c>
      <c r="AG21" s="19">
        <v>2</v>
      </c>
      <c r="AH21" s="20">
        <v>14.2</v>
      </c>
      <c r="AI21" s="10">
        <v>7170</v>
      </c>
      <c r="AJ21" s="10">
        <v>305000</v>
      </c>
      <c r="AL21" s="10">
        <v>36</v>
      </c>
      <c r="AM21" s="10">
        <v>0.8</v>
      </c>
      <c r="AN21" s="10">
        <v>7.45</v>
      </c>
      <c r="AO21" s="10">
        <v>50.5</v>
      </c>
      <c r="AP21" s="10">
        <v>37.6</v>
      </c>
      <c r="AQ21" s="20">
        <v>25.9</v>
      </c>
      <c r="AR21" s="20">
        <v>1.8</v>
      </c>
      <c r="AS21" s="10">
        <v>248</v>
      </c>
      <c r="AT21" s="10">
        <v>210</v>
      </c>
      <c r="AU21" s="10">
        <v>1076</v>
      </c>
      <c r="AV21" s="10">
        <v>69</v>
      </c>
      <c r="AW21" s="10">
        <v>0.81</v>
      </c>
      <c r="AX21" s="20">
        <v>12.1</v>
      </c>
      <c r="AY21" s="10">
        <v>139</v>
      </c>
      <c r="AZ21" s="20">
        <v>3.6</v>
      </c>
      <c r="BB21" s="10">
        <v>0</v>
      </c>
      <c r="BC21" s="10">
        <v>5378</v>
      </c>
      <c r="BD21" s="10">
        <v>72</v>
      </c>
      <c r="BF21" s="10">
        <v>4310000</v>
      </c>
      <c r="BG21" s="10">
        <v>5.79</v>
      </c>
    </row>
    <row r="22" spans="1:59" s="17" customFormat="1" x14ac:dyDescent="0.25">
      <c r="A22" s="9">
        <v>52</v>
      </c>
      <c r="B22" s="10">
        <v>60</v>
      </c>
      <c r="C22" s="10" t="s">
        <v>59</v>
      </c>
      <c r="D22" s="10">
        <v>1</v>
      </c>
      <c r="E22" s="10" t="s">
        <v>81</v>
      </c>
      <c r="F22" s="10">
        <v>1</v>
      </c>
      <c r="G22" s="10" t="s">
        <v>131</v>
      </c>
      <c r="H22" s="10">
        <v>5</v>
      </c>
      <c r="I22" s="10">
        <v>1.67</v>
      </c>
      <c r="J22" s="10">
        <v>79</v>
      </c>
      <c r="K22" s="11">
        <v>28.326580372189753</v>
      </c>
      <c r="L22" s="10" t="s">
        <v>62</v>
      </c>
      <c r="M22" s="10">
        <v>1</v>
      </c>
      <c r="N22" s="10" t="s">
        <v>71</v>
      </c>
      <c r="O22" s="10">
        <v>1</v>
      </c>
      <c r="Q22" s="10" t="s">
        <v>64</v>
      </c>
      <c r="R22" s="10">
        <v>2</v>
      </c>
      <c r="S22" s="10">
        <v>43</v>
      </c>
      <c r="T22" s="10" t="s">
        <v>77</v>
      </c>
      <c r="U22" s="10">
        <v>1</v>
      </c>
      <c r="V22" s="10" t="s">
        <v>63</v>
      </c>
      <c r="W22" s="10">
        <v>2</v>
      </c>
      <c r="X22" s="18"/>
      <c r="Y22" s="18"/>
      <c r="Z22" s="14" t="s">
        <v>347</v>
      </c>
      <c r="AA22" s="15">
        <v>118</v>
      </c>
      <c r="AB22" s="15">
        <v>159</v>
      </c>
      <c r="AC22" s="10">
        <v>99</v>
      </c>
      <c r="AD22" s="10">
        <v>84</v>
      </c>
      <c r="AE22" s="10">
        <v>32</v>
      </c>
      <c r="AF22" s="10" t="s">
        <v>85</v>
      </c>
      <c r="AG22" s="19">
        <v>3</v>
      </c>
      <c r="AH22" s="10">
        <v>17</v>
      </c>
      <c r="AI22" s="10">
        <v>6380</v>
      </c>
      <c r="AJ22" s="10">
        <v>169000</v>
      </c>
      <c r="AL22" s="10">
        <v>34</v>
      </c>
      <c r="AM22" s="10">
        <v>0.9</v>
      </c>
      <c r="AN22" s="10">
        <v>7.48</v>
      </c>
      <c r="AO22" s="10">
        <v>50.4</v>
      </c>
      <c r="AP22" s="10">
        <v>33.4</v>
      </c>
      <c r="AQ22" s="20">
        <v>24.8</v>
      </c>
      <c r="AR22" s="20">
        <v>1.3</v>
      </c>
      <c r="AS22" s="10">
        <v>154</v>
      </c>
      <c r="AT22" s="10">
        <v>585</v>
      </c>
      <c r="AU22" s="10">
        <v>638</v>
      </c>
      <c r="AV22" s="10">
        <v>114</v>
      </c>
      <c r="AW22" s="10">
        <v>15.57</v>
      </c>
      <c r="AX22" s="10">
        <v>12</v>
      </c>
      <c r="AY22" s="10">
        <v>136</v>
      </c>
      <c r="AZ22" s="10">
        <v>3.7</v>
      </c>
      <c r="BA22" s="10">
        <v>102</v>
      </c>
      <c r="BB22" s="10">
        <v>0</v>
      </c>
      <c r="BC22" s="10">
        <v>5423</v>
      </c>
      <c r="BD22" s="10">
        <v>64</v>
      </c>
      <c r="BE22" s="20">
        <v>1.1000000000000001</v>
      </c>
      <c r="BF22" s="10">
        <v>5460000</v>
      </c>
      <c r="BG22" s="20">
        <v>1.1200000000000001</v>
      </c>
    </row>
    <row r="23" spans="1:59" s="17" customFormat="1" x14ac:dyDescent="0.25">
      <c r="A23" s="9">
        <v>62</v>
      </c>
      <c r="B23" s="10">
        <v>74</v>
      </c>
      <c r="C23" s="10" t="s">
        <v>86</v>
      </c>
      <c r="D23" s="10">
        <v>2</v>
      </c>
      <c r="E23" s="10" t="s">
        <v>74</v>
      </c>
      <c r="F23" s="10">
        <v>3</v>
      </c>
      <c r="G23" s="10" t="s">
        <v>92</v>
      </c>
      <c r="H23" s="10">
        <v>2</v>
      </c>
      <c r="I23" s="10">
        <v>1.6</v>
      </c>
      <c r="J23" s="10">
        <v>78</v>
      </c>
      <c r="K23" s="11">
        <v>30.468749999999993</v>
      </c>
      <c r="L23" s="10" t="s">
        <v>62</v>
      </c>
      <c r="M23" s="10">
        <v>1</v>
      </c>
      <c r="N23" s="10" t="s">
        <v>63</v>
      </c>
      <c r="O23" s="10">
        <v>2</v>
      </c>
      <c r="P23" s="10">
        <v>4</v>
      </c>
      <c r="Q23" s="10" t="s">
        <v>76</v>
      </c>
      <c r="R23" s="10">
        <v>2</v>
      </c>
      <c r="S23" s="10">
        <v>3</v>
      </c>
      <c r="T23" s="10" t="s">
        <v>77</v>
      </c>
      <c r="U23" s="10">
        <v>1</v>
      </c>
      <c r="V23" s="10" t="s">
        <v>63</v>
      </c>
      <c r="W23" s="10">
        <v>2</v>
      </c>
      <c r="X23" s="14" t="s">
        <v>348</v>
      </c>
      <c r="Y23" s="14" t="s">
        <v>160</v>
      </c>
      <c r="Z23" s="14" t="s">
        <v>349</v>
      </c>
      <c r="AA23" s="15">
        <v>81</v>
      </c>
      <c r="AB23" s="15">
        <v>101</v>
      </c>
      <c r="AC23" s="10">
        <v>80</v>
      </c>
      <c r="AD23" s="10">
        <v>96</v>
      </c>
      <c r="AE23" s="10">
        <v>18</v>
      </c>
      <c r="AF23" s="10" t="s">
        <v>119</v>
      </c>
      <c r="AG23" s="19">
        <v>1</v>
      </c>
      <c r="AH23" s="20">
        <v>13.2</v>
      </c>
      <c r="AI23" s="10">
        <v>7910</v>
      </c>
      <c r="AJ23" s="10">
        <v>222000</v>
      </c>
      <c r="AL23" s="10">
        <v>49</v>
      </c>
      <c r="AM23" s="10">
        <v>0.4</v>
      </c>
      <c r="AN23" s="10">
        <v>7.45</v>
      </c>
      <c r="AO23" s="10">
        <v>70.900000000000006</v>
      </c>
      <c r="AP23" s="20">
        <v>29.9</v>
      </c>
      <c r="AQ23" s="20">
        <v>20.6</v>
      </c>
      <c r="AR23" s="10">
        <v>-3.5</v>
      </c>
      <c r="AS23" s="10">
        <v>106</v>
      </c>
      <c r="AT23" s="10">
        <v>313</v>
      </c>
      <c r="AU23" s="10">
        <v>1266</v>
      </c>
      <c r="AV23" s="10">
        <v>120</v>
      </c>
      <c r="AW23" s="20">
        <v>4.0199999999999996</v>
      </c>
      <c r="AX23" s="20">
        <v>11.2</v>
      </c>
      <c r="AY23" s="10">
        <v>138</v>
      </c>
      <c r="AZ23" s="10">
        <v>4</v>
      </c>
      <c r="BA23" s="10">
        <v>106</v>
      </c>
      <c r="BB23" s="10">
        <v>0</v>
      </c>
      <c r="BC23" s="10">
        <v>5933</v>
      </c>
      <c r="BD23" s="10">
        <v>79</v>
      </c>
      <c r="BE23" s="10">
        <v>0.9</v>
      </c>
      <c r="BF23" s="10">
        <v>4420000</v>
      </c>
      <c r="BG23" s="10">
        <v>1.64</v>
      </c>
    </row>
    <row r="24" spans="1:59" s="17" customFormat="1" x14ac:dyDescent="0.25">
      <c r="A24" s="9">
        <v>64</v>
      </c>
      <c r="B24" s="10">
        <v>76</v>
      </c>
      <c r="C24" s="10" t="s">
        <v>59</v>
      </c>
      <c r="D24" s="10">
        <v>1</v>
      </c>
      <c r="E24" s="10" t="s">
        <v>60</v>
      </c>
      <c r="F24" s="10">
        <v>2</v>
      </c>
      <c r="G24" s="10" t="s">
        <v>92</v>
      </c>
      <c r="H24" s="10">
        <v>2</v>
      </c>
      <c r="I24" s="10">
        <v>1.72</v>
      </c>
      <c r="J24" s="10">
        <v>63</v>
      </c>
      <c r="K24" s="11">
        <v>21.295294753921041</v>
      </c>
      <c r="L24" s="10" t="s">
        <v>62</v>
      </c>
      <c r="M24" s="10">
        <v>1</v>
      </c>
      <c r="N24" s="10" t="s">
        <v>71</v>
      </c>
      <c r="O24" s="10">
        <v>1</v>
      </c>
      <c r="Q24" s="10" t="s">
        <v>64</v>
      </c>
      <c r="R24" s="10">
        <v>1</v>
      </c>
      <c r="S24" s="10">
        <v>25</v>
      </c>
      <c r="T24" s="10" t="s">
        <v>77</v>
      </c>
      <c r="U24" s="10">
        <v>1</v>
      </c>
      <c r="V24" s="10" t="s">
        <v>63</v>
      </c>
      <c r="W24" s="10">
        <v>2</v>
      </c>
      <c r="X24" s="14" t="s">
        <v>350</v>
      </c>
      <c r="Y24" s="14" t="s">
        <v>308</v>
      </c>
      <c r="Z24" s="14" t="s">
        <v>351</v>
      </c>
      <c r="AA24" s="15">
        <v>74</v>
      </c>
      <c r="AB24" s="15">
        <v>129</v>
      </c>
      <c r="AC24" s="10">
        <v>79</v>
      </c>
      <c r="AD24" s="10">
        <v>96</v>
      </c>
      <c r="AE24" s="10">
        <v>38</v>
      </c>
      <c r="AF24" s="10" t="s">
        <v>80</v>
      </c>
      <c r="AG24" s="19">
        <v>4</v>
      </c>
      <c r="AH24" s="20">
        <v>11.2</v>
      </c>
      <c r="AI24" s="9">
        <v>6330</v>
      </c>
      <c r="AJ24" s="9">
        <v>197000</v>
      </c>
      <c r="AK24" s="10">
        <v>130</v>
      </c>
      <c r="AL24" s="10">
        <v>68</v>
      </c>
      <c r="AM24" s="10">
        <v>2</v>
      </c>
      <c r="AN24" s="10">
        <v>7.45</v>
      </c>
      <c r="AO24" s="10">
        <v>50.7</v>
      </c>
      <c r="AP24" s="10">
        <v>31.2</v>
      </c>
      <c r="AQ24" s="20">
        <v>21.5</v>
      </c>
      <c r="AR24" s="10">
        <v>-2.5</v>
      </c>
      <c r="AS24" s="10">
        <v>130</v>
      </c>
      <c r="AT24" s="10">
        <v>604</v>
      </c>
      <c r="AU24" s="10">
        <v>570</v>
      </c>
      <c r="AV24" s="10">
        <v>2160</v>
      </c>
      <c r="AW24" s="20">
        <v>21.01</v>
      </c>
      <c r="AX24" s="20">
        <v>11.3</v>
      </c>
      <c r="AY24" s="10">
        <v>139</v>
      </c>
      <c r="AZ24" s="20">
        <v>4.5</v>
      </c>
      <c r="BA24" s="10">
        <v>111</v>
      </c>
      <c r="BB24" s="10">
        <v>0.1</v>
      </c>
      <c r="BC24" s="9">
        <v>5570</v>
      </c>
      <c r="BD24" s="10">
        <v>63</v>
      </c>
      <c r="BE24" s="10">
        <v>0.9</v>
      </c>
      <c r="BF24" s="9">
        <v>4480000</v>
      </c>
      <c r="BG24" s="20">
        <v>6.01</v>
      </c>
    </row>
    <row r="25" spans="1:59" s="17" customFormat="1" x14ac:dyDescent="0.25">
      <c r="A25" s="9">
        <v>66</v>
      </c>
      <c r="B25" s="10">
        <v>50</v>
      </c>
      <c r="C25" s="10" t="s">
        <v>59</v>
      </c>
      <c r="D25" s="10">
        <v>1</v>
      </c>
      <c r="E25" s="10" t="s">
        <v>60</v>
      </c>
      <c r="F25" s="10">
        <v>2</v>
      </c>
      <c r="G25" s="10" t="s">
        <v>131</v>
      </c>
      <c r="H25" s="10">
        <v>5</v>
      </c>
      <c r="I25" s="10">
        <v>1.72</v>
      </c>
      <c r="J25" s="10">
        <v>92</v>
      </c>
      <c r="K25" s="11">
        <v>31.09789075175771</v>
      </c>
      <c r="L25" s="10" t="s">
        <v>62</v>
      </c>
      <c r="M25" s="10">
        <v>1</v>
      </c>
      <c r="N25" s="10" t="s">
        <v>63</v>
      </c>
      <c r="O25" s="10">
        <v>2</v>
      </c>
      <c r="P25" s="10">
        <v>4</v>
      </c>
      <c r="Q25" s="10" t="s">
        <v>76</v>
      </c>
      <c r="R25" s="10">
        <v>2</v>
      </c>
      <c r="S25" s="10">
        <v>8</v>
      </c>
      <c r="T25" s="10" t="s">
        <v>77</v>
      </c>
      <c r="U25" s="10">
        <v>1</v>
      </c>
      <c r="V25" s="10" t="s">
        <v>63</v>
      </c>
      <c r="W25" s="10">
        <v>2</v>
      </c>
      <c r="X25" s="14" t="s">
        <v>197</v>
      </c>
      <c r="Y25" s="14" t="s">
        <v>352</v>
      </c>
      <c r="Z25" s="14" t="s">
        <v>353</v>
      </c>
      <c r="AA25" s="15">
        <v>98</v>
      </c>
      <c r="AB25" s="21">
        <v>162</v>
      </c>
      <c r="AC25" s="9">
        <v>103</v>
      </c>
      <c r="AD25" s="10">
        <v>95</v>
      </c>
      <c r="AE25" s="10">
        <v>23</v>
      </c>
      <c r="AF25" s="10" t="s">
        <v>119</v>
      </c>
      <c r="AG25" s="19">
        <v>1</v>
      </c>
      <c r="AH25" s="20">
        <v>16.100000000000001</v>
      </c>
      <c r="AI25" s="10">
        <v>3380</v>
      </c>
      <c r="AJ25" s="10">
        <v>156000</v>
      </c>
      <c r="AL25" s="10">
        <v>41</v>
      </c>
      <c r="AM25" s="20">
        <v>1.4</v>
      </c>
      <c r="AN25" s="10">
        <v>7.44</v>
      </c>
      <c r="AO25" s="10">
        <v>73.3</v>
      </c>
      <c r="AP25" s="10">
        <v>31.9</v>
      </c>
      <c r="AQ25" s="20">
        <v>21.5</v>
      </c>
      <c r="AR25" s="10">
        <v>-2.7</v>
      </c>
      <c r="AS25" s="10">
        <v>402</v>
      </c>
      <c r="AT25" s="10">
        <v>412</v>
      </c>
      <c r="AU25" s="10">
        <v>913</v>
      </c>
      <c r="AV25" s="10">
        <v>383</v>
      </c>
      <c r="AW25" s="10">
        <v>6.78</v>
      </c>
      <c r="AX25" s="10">
        <v>12</v>
      </c>
      <c r="AY25" s="10">
        <v>128</v>
      </c>
      <c r="AZ25" s="10">
        <v>4.7</v>
      </c>
      <c r="BA25" s="10">
        <v>99</v>
      </c>
      <c r="BB25" s="10">
        <v>0</v>
      </c>
      <c r="BC25" s="10">
        <v>2129</v>
      </c>
      <c r="BD25" s="10">
        <v>34</v>
      </c>
      <c r="BE25" s="10">
        <v>0.9</v>
      </c>
      <c r="BF25" s="10">
        <v>5590000</v>
      </c>
      <c r="BG25" s="10">
        <v>0.4</v>
      </c>
    </row>
    <row r="26" spans="1:59" s="17" customFormat="1" x14ac:dyDescent="0.25">
      <c r="A26" s="9">
        <v>67</v>
      </c>
      <c r="B26" s="10">
        <v>64</v>
      </c>
      <c r="C26" s="10" t="s">
        <v>86</v>
      </c>
      <c r="D26" s="10">
        <v>2</v>
      </c>
      <c r="E26" s="10" t="s">
        <v>60</v>
      </c>
      <c r="F26" s="10">
        <v>2</v>
      </c>
      <c r="G26" s="10" t="s">
        <v>61</v>
      </c>
      <c r="H26" s="10">
        <v>4</v>
      </c>
      <c r="I26" s="10">
        <v>1.54</v>
      </c>
      <c r="J26" s="10">
        <v>73</v>
      </c>
      <c r="K26" s="11">
        <v>30.780907404284029</v>
      </c>
      <c r="L26" s="10" t="s">
        <v>62</v>
      </c>
      <c r="M26" s="10">
        <v>1</v>
      </c>
      <c r="N26" s="10" t="s">
        <v>63</v>
      </c>
      <c r="O26" s="10">
        <v>2</v>
      </c>
      <c r="Q26" s="10" t="s">
        <v>64</v>
      </c>
      <c r="R26" s="10">
        <v>2</v>
      </c>
      <c r="S26" s="10">
        <v>5</v>
      </c>
      <c r="T26" s="10" t="s">
        <v>77</v>
      </c>
      <c r="U26" s="10">
        <v>1</v>
      </c>
      <c r="V26" s="10" t="s">
        <v>63</v>
      </c>
      <c r="W26" s="10">
        <v>2</v>
      </c>
      <c r="X26" s="14" t="s">
        <v>337</v>
      </c>
      <c r="Y26" s="14" t="s">
        <v>124</v>
      </c>
      <c r="Z26" s="14" t="s">
        <v>95</v>
      </c>
      <c r="AA26" s="15">
        <v>105</v>
      </c>
      <c r="AB26" s="15">
        <v>147</v>
      </c>
      <c r="AC26" s="10">
        <v>89</v>
      </c>
      <c r="AD26" s="10">
        <v>90</v>
      </c>
      <c r="AE26" s="10">
        <v>19</v>
      </c>
      <c r="AF26" s="10" t="s">
        <v>85</v>
      </c>
      <c r="AG26" s="19">
        <v>3</v>
      </c>
      <c r="AK26" s="10">
        <v>335</v>
      </c>
      <c r="AN26" s="10">
        <v>7.47</v>
      </c>
      <c r="AO26" s="10">
        <v>56.2</v>
      </c>
      <c r="AP26" s="10">
        <v>31.9</v>
      </c>
      <c r="AQ26" s="20">
        <v>23.2</v>
      </c>
      <c r="AR26" s="10">
        <v>-0.5</v>
      </c>
      <c r="AS26" s="10">
        <v>335</v>
      </c>
      <c r="AY26" s="10">
        <v>128</v>
      </c>
      <c r="AZ26" s="20">
        <v>4.4000000000000004</v>
      </c>
      <c r="BA26" s="10">
        <v>95</v>
      </c>
      <c r="BE26" s="20">
        <v>1.2</v>
      </c>
    </row>
    <row r="27" spans="1:59" s="17" customFormat="1" x14ac:dyDescent="0.25">
      <c r="A27" s="9">
        <v>68</v>
      </c>
      <c r="B27" s="10">
        <v>64</v>
      </c>
      <c r="C27" s="10" t="s">
        <v>86</v>
      </c>
      <c r="D27" s="10">
        <v>2</v>
      </c>
      <c r="E27" s="10" t="s">
        <v>60</v>
      </c>
      <c r="F27" s="10">
        <v>2</v>
      </c>
      <c r="G27" s="10" t="s">
        <v>92</v>
      </c>
      <c r="H27" s="10">
        <v>2</v>
      </c>
      <c r="I27" s="10">
        <v>1.8</v>
      </c>
      <c r="J27" s="10">
        <v>100</v>
      </c>
      <c r="K27" s="11">
        <v>30.864197530864196</v>
      </c>
      <c r="L27" s="10" t="s">
        <v>62</v>
      </c>
      <c r="M27" s="10">
        <v>1</v>
      </c>
      <c r="N27" s="10" t="s">
        <v>71</v>
      </c>
      <c r="O27" s="10">
        <v>1</v>
      </c>
      <c r="Q27" s="10" t="s">
        <v>64</v>
      </c>
      <c r="R27" s="10">
        <v>2</v>
      </c>
      <c r="S27" s="10">
        <v>21</v>
      </c>
      <c r="T27" s="10" t="s">
        <v>77</v>
      </c>
      <c r="U27" s="10">
        <v>1</v>
      </c>
      <c r="V27" s="10" t="s">
        <v>63</v>
      </c>
      <c r="W27" s="10">
        <v>2</v>
      </c>
      <c r="X27" s="18"/>
      <c r="Y27" s="18"/>
      <c r="Z27" s="14" t="s">
        <v>354</v>
      </c>
      <c r="AA27" s="15">
        <v>114</v>
      </c>
      <c r="AB27" s="15">
        <v>170</v>
      </c>
      <c r="AC27" s="10">
        <v>90</v>
      </c>
      <c r="AD27" s="10">
        <v>90</v>
      </c>
      <c r="AE27" s="10">
        <v>16</v>
      </c>
      <c r="AF27" s="10" t="s">
        <v>69</v>
      </c>
      <c r="AG27" s="19">
        <v>0</v>
      </c>
      <c r="AH27" s="10">
        <v>15</v>
      </c>
      <c r="AI27" s="10">
        <v>13760</v>
      </c>
      <c r="AJ27" s="10">
        <v>243000</v>
      </c>
      <c r="AL27" s="10">
        <v>36</v>
      </c>
      <c r="AM27" s="10">
        <v>0.9</v>
      </c>
      <c r="AN27" s="20">
        <v>7.5</v>
      </c>
      <c r="AO27" s="10">
        <v>60.2</v>
      </c>
      <c r="AP27" s="20">
        <v>25.5</v>
      </c>
      <c r="AQ27" s="20">
        <v>19.899999999999999</v>
      </c>
      <c r="AR27" s="10">
        <v>-3.3</v>
      </c>
      <c r="AS27" s="10">
        <v>129</v>
      </c>
      <c r="AT27" s="10">
        <v>406</v>
      </c>
      <c r="AU27" s="10">
        <v>11834</v>
      </c>
      <c r="AV27" s="10">
        <v>847</v>
      </c>
      <c r="AW27" s="10">
        <v>23.36</v>
      </c>
      <c r="AX27" s="20">
        <v>13.1</v>
      </c>
      <c r="AY27" s="10">
        <v>137</v>
      </c>
      <c r="AZ27" s="10">
        <v>3.7</v>
      </c>
      <c r="BA27" s="10">
        <v>106</v>
      </c>
      <c r="BB27" s="10">
        <v>0</v>
      </c>
      <c r="BC27" s="10">
        <v>11971</v>
      </c>
      <c r="BD27" s="10">
        <v>138</v>
      </c>
      <c r="BE27" s="20">
        <v>1.1000000000000001</v>
      </c>
      <c r="BF27" s="10">
        <v>5190000</v>
      </c>
      <c r="BG27" s="10">
        <v>0.66</v>
      </c>
    </row>
    <row r="28" spans="1:59" s="17" customFormat="1" x14ac:dyDescent="0.25">
      <c r="A28" s="9">
        <v>71</v>
      </c>
      <c r="B28" s="10">
        <v>80</v>
      </c>
      <c r="C28" s="10" t="s">
        <v>59</v>
      </c>
      <c r="D28" s="10">
        <v>1</v>
      </c>
      <c r="E28" s="10" t="s">
        <v>60</v>
      </c>
      <c r="F28" s="10">
        <v>2</v>
      </c>
      <c r="G28" s="10" t="s">
        <v>75</v>
      </c>
      <c r="H28" s="10">
        <v>3</v>
      </c>
      <c r="I28" s="10">
        <v>1.7</v>
      </c>
      <c r="J28" s="10">
        <v>68</v>
      </c>
      <c r="K28" s="11">
        <v>23.529411764705884</v>
      </c>
      <c r="L28" s="10" t="s">
        <v>62</v>
      </c>
      <c r="M28" s="10">
        <v>1</v>
      </c>
      <c r="N28" s="10" t="s">
        <v>63</v>
      </c>
      <c r="O28" s="10">
        <v>2</v>
      </c>
      <c r="P28" s="10">
        <v>2</v>
      </c>
      <c r="Q28" s="10" t="s">
        <v>76</v>
      </c>
      <c r="R28" s="10">
        <v>1</v>
      </c>
      <c r="S28" s="10">
        <v>40</v>
      </c>
      <c r="T28" s="10" t="s">
        <v>65</v>
      </c>
      <c r="U28" s="10">
        <v>2</v>
      </c>
      <c r="V28" s="10" t="s">
        <v>63</v>
      </c>
      <c r="W28" s="10">
        <v>2</v>
      </c>
      <c r="X28" s="14" t="s">
        <v>185</v>
      </c>
      <c r="Y28" s="14" t="s">
        <v>192</v>
      </c>
      <c r="Z28" s="14" t="s">
        <v>95</v>
      </c>
      <c r="AA28" s="15">
        <v>86</v>
      </c>
      <c r="AB28" s="15">
        <v>114</v>
      </c>
      <c r="AC28" s="10">
        <v>87</v>
      </c>
      <c r="AD28" s="10">
        <v>97</v>
      </c>
      <c r="AE28" s="10">
        <v>20</v>
      </c>
      <c r="AF28" s="10" t="s">
        <v>119</v>
      </c>
      <c r="AG28" s="19">
        <v>1</v>
      </c>
      <c r="AH28" s="20">
        <v>6.7</v>
      </c>
      <c r="AI28" s="9">
        <v>13240</v>
      </c>
      <c r="AJ28" s="9">
        <v>277000</v>
      </c>
      <c r="AK28" s="10">
        <v>107</v>
      </c>
      <c r="AL28" s="10">
        <v>178</v>
      </c>
      <c r="AM28" s="20">
        <v>2.2000000000000002</v>
      </c>
      <c r="AN28" s="10">
        <v>7.51</v>
      </c>
      <c r="AO28" s="10">
        <v>126</v>
      </c>
      <c r="AP28" s="10">
        <v>22</v>
      </c>
      <c r="AQ28" s="20">
        <v>17.5</v>
      </c>
      <c r="AR28" s="10">
        <v>-5.5</v>
      </c>
      <c r="AS28" s="10">
        <v>107</v>
      </c>
      <c r="AT28" s="10">
        <v>198</v>
      </c>
      <c r="AU28" s="10">
        <v>662</v>
      </c>
      <c r="AV28" s="10">
        <v>20</v>
      </c>
      <c r="AW28" s="10">
        <v>14.97</v>
      </c>
      <c r="AY28" s="10">
        <v>100</v>
      </c>
      <c r="AZ28" s="20">
        <v>5.6</v>
      </c>
      <c r="BA28" s="10">
        <v>75</v>
      </c>
      <c r="BC28" s="9">
        <v>11916</v>
      </c>
      <c r="BD28" s="10">
        <v>132</v>
      </c>
      <c r="BE28" s="10">
        <v>0.7</v>
      </c>
      <c r="BF28" s="9">
        <v>2660000</v>
      </c>
    </row>
    <row r="29" spans="1:59" s="17" customFormat="1" x14ac:dyDescent="0.25">
      <c r="A29" s="9">
        <v>72</v>
      </c>
      <c r="B29" s="10">
        <v>71</v>
      </c>
      <c r="C29" s="10" t="s">
        <v>59</v>
      </c>
      <c r="D29" s="10">
        <v>1</v>
      </c>
      <c r="E29" s="10" t="s">
        <v>81</v>
      </c>
      <c r="F29" s="10">
        <v>1</v>
      </c>
      <c r="G29" s="10" t="s">
        <v>92</v>
      </c>
      <c r="H29" s="10">
        <v>2</v>
      </c>
      <c r="I29" s="10">
        <v>1.65</v>
      </c>
      <c r="J29" s="10">
        <v>74</v>
      </c>
      <c r="K29" s="11">
        <v>27.180899908172638</v>
      </c>
      <c r="L29" s="10" t="s">
        <v>62</v>
      </c>
      <c r="M29" s="10">
        <v>1</v>
      </c>
      <c r="N29" s="10" t="s">
        <v>63</v>
      </c>
      <c r="O29" s="10">
        <v>2</v>
      </c>
      <c r="Q29" s="10" t="s">
        <v>64</v>
      </c>
      <c r="R29" s="10">
        <v>1</v>
      </c>
      <c r="S29" s="10">
        <v>6</v>
      </c>
      <c r="T29" s="10" t="s">
        <v>65</v>
      </c>
      <c r="U29" s="10">
        <v>2</v>
      </c>
      <c r="V29" s="10" t="s">
        <v>63</v>
      </c>
      <c r="W29" s="10">
        <v>2</v>
      </c>
      <c r="X29" s="14" t="s">
        <v>357</v>
      </c>
      <c r="Y29" s="14" t="s">
        <v>358</v>
      </c>
      <c r="Z29" s="14" t="s">
        <v>95</v>
      </c>
      <c r="AA29" s="15">
        <v>62</v>
      </c>
      <c r="AB29" s="15">
        <v>112</v>
      </c>
      <c r="AC29" s="10">
        <v>78</v>
      </c>
      <c r="AD29" s="10">
        <v>85</v>
      </c>
      <c r="AE29" s="10">
        <v>21</v>
      </c>
      <c r="AF29" s="10" t="s">
        <v>80</v>
      </c>
      <c r="AG29" s="19">
        <v>4</v>
      </c>
      <c r="AH29" s="20">
        <v>11.7</v>
      </c>
      <c r="AI29" s="9">
        <v>5460</v>
      </c>
      <c r="AJ29" s="9">
        <v>148000</v>
      </c>
      <c r="AK29" s="10">
        <v>423</v>
      </c>
      <c r="AL29" s="10">
        <v>99</v>
      </c>
      <c r="AM29" s="20">
        <v>1.7</v>
      </c>
      <c r="AN29" s="10">
        <v>7.46</v>
      </c>
      <c r="AO29" s="10">
        <v>34.200000000000003</v>
      </c>
      <c r="AP29" s="10">
        <v>35.799999999999997</v>
      </c>
      <c r="AQ29" s="20">
        <v>25.2</v>
      </c>
      <c r="AR29" s="20">
        <v>1.3</v>
      </c>
      <c r="AS29" s="10">
        <v>423</v>
      </c>
      <c r="AT29" s="10">
        <v>1319</v>
      </c>
      <c r="AU29" s="10">
        <v>655</v>
      </c>
      <c r="AV29" s="10">
        <v>365</v>
      </c>
      <c r="AW29" s="10">
        <v>14.72</v>
      </c>
      <c r="AX29" s="20">
        <v>22.8</v>
      </c>
      <c r="AY29" s="10">
        <v>137</v>
      </c>
      <c r="AZ29" s="10">
        <v>5.9</v>
      </c>
      <c r="BA29" s="10">
        <v>103</v>
      </c>
      <c r="BB29" s="10">
        <v>0</v>
      </c>
      <c r="BC29" s="9">
        <v>4423</v>
      </c>
      <c r="BD29" s="10">
        <v>55</v>
      </c>
      <c r="BE29" s="20">
        <v>2.2000000000000002</v>
      </c>
      <c r="BF29" s="9">
        <v>3700000</v>
      </c>
      <c r="BG29" s="10">
        <v>1.85</v>
      </c>
    </row>
    <row r="30" spans="1:59" s="17" customFormat="1" x14ac:dyDescent="0.25">
      <c r="A30" s="9">
        <v>74</v>
      </c>
      <c r="B30" s="10">
        <v>69</v>
      </c>
      <c r="C30" s="10" t="s">
        <v>59</v>
      </c>
      <c r="D30" s="10">
        <v>1</v>
      </c>
      <c r="E30" s="10" t="s">
        <v>74</v>
      </c>
      <c r="F30" s="10">
        <v>3</v>
      </c>
      <c r="G30" s="10" t="s">
        <v>92</v>
      </c>
      <c r="H30" s="10">
        <v>2</v>
      </c>
      <c r="I30" s="10">
        <v>1.65</v>
      </c>
      <c r="J30" s="10">
        <v>63</v>
      </c>
      <c r="K30" s="11">
        <v>23.140495867768596</v>
      </c>
      <c r="L30" s="10" t="s">
        <v>62</v>
      </c>
      <c r="M30" s="10">
        <v>1</v>
      </c>
      <c r="N30" s="10" t="s">
        <v>71</v>
      </c>
      <c r="O30" s="10">
        <v>1</v>
      </c>
      <c r="Q30" s="10" t="s">
        <v>64</v>
      </c>
      <c r="R30" s="10">
        <v>2</v>
      </c>
      <c r="S30" s="10">
        <v>6</v>
      </c>
      <c r="T30" s="10" t="s">
        <v>77</v>
      </c>
      <c r="U30" s="10">
        <v>1</v>
      </c>
      <c r="V30" s="10" t="s">
        <v>71</v>
      </c>
      <c r="W30" s="10">
        <v>1</v>
      </c>
      <c r="X30" s="14" t="s">
        <v>159</v>
      </c>
      <c r="Y30" s="14" t="s">
        <v>124</v>
      </c>
      <c r="Z30" s="14" t="s">
        <v>359</v>
      </c>
      <c r="AA30" s="15">
        <v>69</v>
      </c>
      <c r="AB30" s="15">
        <v>140</v>
      </c>
      <c r="AC30" s="10">
        <v>80</v>
      </c>
      <c r="AD30" s="10">
        <v>83</v>
      </c>
      <c r="AE30" s="10">
        <v>21</v>
      </c>
      <c r="AF30" s="10" t="s">
        <v>85</v>
      </c>
      <c r="AG30" s="19">
        <v>3</v>
      </c>
      <c r="AH30" s="20">
        <v>13.3</v>
      </c>
      <c r="AI30" s="10">
        <v>10280</v>
      </c>
      <c r="AJ30" s="10">
        <v>152000</v>
      </c>
      <c r="AL30" s="10">
        <v>48</v>
      </c>
      <c r="AM30" s="10">
        <v>1</v>
      </c>
      <c r="AN30" s="10">
        <v>7.46</v>
      </c>
      <c r="AO30" s="10">
        <v>71.400000000000006</v>
      </c>
      <c r="AP30" s="20">
        <v>26.2</v>
      </c>
      <c r="AQ30" s="20">
        <v>18.8</v>
      </c>
      <c r="AR30" s="10">
        <v>-5</v>
      </c>
      <c r="AS30" s="10">
        <v>143</v>
      </c>
      <c r="AT30" s="10">
        <v>294</v>
      </c>
      <c r="AU30" s="10">
        <v>925</v>
      </c>
      <c r="AV30" s="10">
        <v>264</v>
      </c>
      <c r="AW30" s="10">
        <v>16.41</v>
      </c>
      <c r="AX30" s="20">
        <v>12.9</v>
      </c>
      <c r="AY30" s="10">
        <v>135</v>
      </c>
      <c r="AZ30" s="10">
        <v>3.9</v>
      </c>
      <c r="BA30" s="10">
        <v>110</v>
      </c>
      <c r="BB30" s="10">
        <v>0</v>
      </c>
      <c r="BC30" s="10">
        <v>9046</v>
      </c>
      <c r="BD30" s="10">
        <v>103</v>
      </c>
      <c r="BE30" s="10">
        <v>0.9</v>
      </c>
      <c r="BF30" s="10">
        <v>4240000</v>
      </c>
      <c r="BG30" s="10">
        <v>6.86</v>
      </c>
    </row>
    <row r="31" spans="1:59" s="17" customFormat="1" x14ac:dyDescent="0.25">
      <c r="A31" s="9">
        <v>79</v>
      </c>
      <c r="B31" s="10">
        <v>84</v>
      </c>
      <c r="C31" s="10" t="s">
        <v>59</v>
      </c>
      <c r="D31" s="10">
        <v>1</v>
      </c>
      <c r="E31" s="10" t="s">
        <v>81</v>
      </c>
      <c r="F31" s="10">
        <v>1</v>
      </c>
      <c r="G31" s="10" t="s">
        <v>92</v>
      </c>
      <c r="H31" s="10">
        <v>2</v>
      </c>
      <c r="K31" s="11" t="s">
        <v>64</v>
      </c>
      <c r="L31" s="10" t="s">
        <v>62</v>
      </c>
      <c r="M31" s="10">
        <v>1</v>
      </c>
      <c r="N31" s="10" t="s">
        <v>63</v>
      </c>
      <c r="O31" s="10">
        <v>2</v>
      </c>
      <c r="P31" s="10">
        <v>2</v>
      </c>
      <c r="Q31" s="10" t="s">
        <v>76</v>
      </c>
      <c r="R31" s="10">
        <v>2</v>
      </c>
      <c r="S31" s="10">
        <v>18</v>
      </c>
      <c r="T31" s="10" t="s">
        <v>77</v>
      </c>
      <c r="U31" s="10">
        <v>1</v>
      </c>
      <c r="V31" s="10" t="s">
        <v>63</v>
      </c>
      <c r="W31" s="10">
        <v>2</v>
      </c>
      <c r="X31" s="14" t="s">
        <v>362</v>
      </c>
      <c r="Y31" s="14" t="s">
        <v>363</v>
      </c>
      <c r="Z31" s="14" t="s">
        <v>95</v>
      </c>
      <c r="AA31" s="15">
        <v>93</v>
      </c>
      <c r="AB31" s="15">
        <v>105</v>
      </c>
      <c r="AC31" s="10">
        <v>69</v>
      </c>
      <c r="AD31" s="10">
        <v>91</v>
      </c>
      <c r="AE31" s="10">
        <v>28</v>
      </c>
      <c r="AF31" s="10" t="s">
        <v>80</v>
      </c>
      <c r="AG31" s="19">
        <v>0</v>
      </c>
      <c r="AH31" s="20">
        <v>15.6</v>
      </c>
      <c r="AI31" s="9">
        <v>12260</v>
      </c>
      <c r="AJ31" s="9">
        <v>255000</v>
      </c>
      <c r="AK31" s="10">
        <v>169</v>
      </c>
      <c r="AL31" s="10">
        <v>138</v>
      </c>
      <c r="AM31" s="10">
        <v>0.9</v>
      </c>
      <c r="AN31" s="10">
        <v>7.44</v>
      </c>
      <c r="AO31" s="10">
        <v>51.4</v>
      </c>
      <c r="AP31" s="20">
        <v>31.7</v>
      </c>
      <c r="AQ31" s="20">
        <v>21.3</v>
      </c>
      <c r="AR31" s="10">
        <v>-2.9</v>
      </c>
      <c r="AS31" s="10">
        <v>169</v>
      </c>
      <c r="AT31" s="10">
        <v>285</v>
      </c>
      <c r="AU31" s="10">
        <v>490</v>
      </c>
      <c r="AV31" s="10">
        <v>349</v>
      </c>
      <c r="AW31" s="10">
        <v>11.36</v>
      </c>
      <c r="AX31" s="20">
        <v>14.2</v>
      </c>
      <c r="AY31" s="10">
        <v>161</v>
      </c>
      <c r="AZ31" s="20">
        <v>4.2</v>
      </c>
      <c r="BA31" s="10">
        <v>127</v>
      </c>
      <c r="BB31" s="10">
        <v>0.1</v>
      </c>
      <c r="BC31" s="9">
        <v>11402</v>
      </c>
      <c r="BD31" s="10">
        <v>123</v>
      </c>
      <c r="BE31" s="20">
        <v>1.6</v>
      </c>
      <c r="BF31" s="9">
        <v>4830000</v>
      </c>
      <c r="BG31" s="10">
        <v>6.83</v>
      </c>
    </row>
    <row r="32" spans="1:59" s="17" customFormat="1" x14ac:dyDescent="0.25">
      <c r="A32" s="9">
        <v>86</v>
      </c>
      <c r="B32" s="10">
        <v>46</v>
      </c>
      <c r="C32" s="10" t="s">
        <v>59</v>
      </c>
      <c r="D32" s="10">
        <v>1</v>
      </c>
      <c r="E32" s="10" t="s">
        <v>81</v>
      </c>
      <c r="F32" s="10">
        <v>1</v>
      </c>
      <c r="G32" s="10" t="s">
        <v>92</v>
      </c>
      <c r="H32" s="10">
        <v>2</v>
      </c>
      <c r="I32" s="10">
        <v>1.65</v>
      </c>
      <c r="J32" s="10">
        <v>82</v>
      </c>
      <c r="K32" s="11">
        <v>30.119375573921033</v>
      </c>
      <c r="L32" s="10" t="s">
        <v>62</v>
      </c>
      <c r="M32" s="10">
        <v>1</v>
      </c>
      <c r="N32" s="10" t="s">
        <v>71</v>
      </c>
      <c r="O32" s="10">
        <v>1</v>
      </c>
      <c r="Q32" s="10" t="s">
        <v>64</v>
      </c>
      <c r="R32" s="10">
        <v>2</v>
      </c>
      <c r="S32" s="10">
        <v>5</v>
      </c>
      <c r="T32" s="10" t="s">
        <v>65</v>
      </c>
      <c r="U32" s="10">
        <v>2</v>
      </c>
      <c r="V32" s="10" t="s">
        <v>63</v>
      </c>
      <c r="W32" s="10">
        <v>2</v>
      </c>
      <c r="X32" s="18"/>
      <c r="Y32" s="18"/>
      <c r="Z32" s="14" t="s">
        <v>365</v>
      </c>
      <c r="AA32" s="15">
        <v>88</v>
      </c>
      <c r="AB32" s="15">
        <v>138</v>
      </c>
      <c r="AC32" s="10">
        <v>84</v>
      </c>
      <c r="AD32" s="10">
        <v>89</v>
      </c>
      <c r="AE32" s="10">
        <v>48</v>
      </c>
      <c r="AF32" s="10" t="s">
        <v>119</v>
      </c>
      <c r="AG32" s="19">
        <v>1</v>
      </c>
      <c r="AH32" s="20">
        <v>12.9</v>
      </c>
      <c r="AI32" s="10">
        <v>6890</v>
      </c>
      <c r="AJ32" s="10">
        <v>214000</v>
      </c>
      <c r="AL32" s="10">
        <v>29</v>
      </c>
      <c r="AM32" s="10">
        <v>0.9</v>
      </c>
      <c r="AN32" s="10">
        <v>7.41</v>
      </c>
      <c r="AO32" s="10">
        <v>90.5</v>
      </c>
      <c r="AP32" s="10">
        <v>40.700000000000003</v>
      </c>
      <c r="AQ32" s="20">
        <v>25.7</v>
      </c>
      <c r="AR32" s="20">
        <v>1.1000000000000001</v>
      </c>
      <c r="AS32" s="10">
        <v>135</v>
      </c>
      <c r="AT32" s="10">
        <v>319</v>
      </c>
      <c r="AU32" s="10">
        <v>758</v>
      </c>
      <c r="AV32" s="10">
        <v>72</v>
      </c>
      <c r="AW32" s="20">
        <v>19.11</v>
      </c>
      <c r="AX32" s="20">
        <v>12.3</v>
      </c>
      <c r="AY32" s="10">
        <v>139</v>
      </c>
      <c r="AZ32" s="10">
        <v>4.2</v>
      </c>
      <c r="BA32" s="10">
        <v>102</v>
      </c>
      <c r="BB32" s="10">
        <v>0</v>
      </c>
      <c r="BC32" s="10">
        <v>5788</v>
      </c>
      <c r="BD32" s="10">
        <v>69</v>
      </c>
      <c r="BE32" s="10">
        <v>0.7</v>
      </c>
      <c r="BF32" s="10">
        <v>4310000</v>
      </c>
      <c r="BG32" s="10">
        <v>0.79</v>
      </c>
    </row>
    <row r="33" spans="1:71" s="17" customFormat="1" x14ac:dyDescent="0.25">
      <c r="A33" s="9">
        <v>85</v>
      </c>
      <c r="B33" s="10">
        <v>73</v>
      </c>
      <c r="C33" s="10" t="s">
        <v>59</v>
      </c>
      <c r="D33" s="10">
        <v>1</v>
      </c>
      <c r="E33" s="10" t="s">
        <v>81</v>
      </c>
      <c r="F33" s="10">
        <v>1</v>
      </c>
      <c r="G33" s="10" t="s">
        <v>92</v>
      </c>
      <c r="H33" s="10">
        <v>2</v>
      </c>
      <c r="I33" s="10">
        <v>1.78</v>
      </c>
      <c r="J33" s="10">
        <v>82</v>
      </c>
      <c r="K33" s="11">
        <v>25.880570635020831</v>
      </c>
      <c r="L33" s="10" t="s">
        <v>62</v>
      </c>
      <c r="M33" s="10">
        <v>1</v>
      </c>
      <c r="N33" s="10" t="s">
        <v>71</v>
      </c>
      <c r="O33" s="10">
        <v>1</v>
      </c>
      <c r="P33" s="23"/>
      <c r="Q33" s="15" t="s">
        <v>64</v>
      </c>
      <c r="R33" s="10">
        <v>2</v>
      </c>
      <c r="S33" s="10">
        <v>5</v>
      </c>
      <c r="T33" s="10" t="s">
        <v>71</v>
      </c>
      <c r="U33" s="10">
        <v>3</v>
      </c>
      <c r="V33" s="10" t="s">
        <v>63</v>
      </c>
      <c r="W33" s="10">
        <v>2</v>
      </c>
      <c r="X33" s="14" t="s">
        <v>159</v>
      </c>
      <c r="Y33" s="14" t="s">
        <v>124</v>
      </c>
      <c r="Z33" s="14" t="s">
        <v>95</v>
      </c>
      <c r="AA33" s="15">
        <v>86</v>
      </c>
      <c r="AB33" s="15">
        <v>140</v>
      </c>
      <c r="AC33" s="10">
        <v>80</v>
      </c>
      <c r="AD33" s="10">
        <v>94</v>
      </c>
      <c r="AE33" s="10">
        <v>26</v>
      </c>
      <c r="AF33" s="10" t="s">
        <v>106</v>
      </c>
      <c r="AG33" s="19">
        <v>2</v>
      </c>
      <c r="AH33" s="20">
        <v>13.5</v>
      </c>
      <c r="AI33" s="9">
        <v>12950</v>
      </c>
      <c r="AJ33" s="9">
        <v>339000</v>
      </c>
      <c r="AK33" s="10">
        <v>94</v>
      </c>
      <c r="AL33" s="10">
        <v>75</v>
      </c>
      <c r="AM33" s="20">
        <v>1.5</v>
      </c>
      <c r="AN33" s="10">
        <v>7.45</v>
      </c>
      <c r="AO33" s="10">
        <v>37.299999999999997</v>
      </c>
      <c r="AP33" s="10">
        <v>33.4</v>
      </c>
      <c r="AQ33" s="20">
        <v>22.9</v>
      </c>
      <c r="AR33" s="10">
        <v>-1.1000000000000001</v>
      </c>
      <c r="AS33" s="10">
        <v>94</v>
      </c>
      <c r="AT33" s="10">
        <v>206</v>
      </c>
      <c r="AU33" s="9">
        <v>1425</v>
      </c>
      <c r="AV33" s="10">
        <v>31</v>
      </c>
      <c r="AW33" s="20">
        <v>30.09</v>
      </c>
      <c r="AX33" s="20">
        <v>13.4</v>
      </c>
      <c r="AY33" s="10">
        <v>137</v>
      </c>
      <c r="AZ33" s="20">
        <v>4.4000000000000004</v>
      </c>
      <c r="BA33" s="10">
        <v>107</v>
      </c>
      <c r="BB33" s="10">
        <v>0</v>
      </c>
      <c r="BC33" s="9">
        <v>10231</v>
      </c>
      <c r="BD33" s="10">
        <v>518</v>
      </c>
      <c r="BE33" s="20">
        <v>1.4</v>
      </c>
      <c r="BF33" s="9">
        <v>4460000</v>
      </c>
      <c r="BG33" s="10">
        <v>3.21</v>
      </c>
    </row>
    <row r="34" spans="1:71" s="17" customFormat="1" x14ac:dyDescent="0.25">
      <c r="A34" s="9">
        <v>87</v>
      </c>
      <c r="B34" s="10">
        <v>26</v>
      </c>
      <c r="C34" s="10" t="s">
        <v>59</v>
      </c>
      <c r="D34" s="10">
        <v>1</v>
      </c>
      <c r="E34" s="10" t="s">
        <v>81</v>
      </c>
      <c r="F34" s="10">
        <v>1</v>
      </c>
      <c r="G34" s="10" t="s">
        <v>70</v>
      </c>
      <c r="H34" s="10">
        <v>1</v>
      </c>
      <c r="I34" s="10">
        <v>1.85</v>
      </c>
      <c r="J34" s="10">
        <v>90</v>
      </c>
      <c r="K34" s="11">
        <v>26.296566837107374</v>
      </c>
      <c r="L34" s="10" t="s">
        <v>62</v>
      </c>
      <c r="M34" s="10">
        <v>1</v>
      </c>
      <c r="N34" s="10" t="s">
        <v>71</v>
      </c>
      <c r="O34" s="10">
        <v>1</v>
      </c>
      <c r="P34" s="17">
        <v>2</v>
      </c>
      <c r="Q34" s="10" t="s">
        <v>76</v>
      </c>
      <c r="R34" s="10">
        <v>2</v>
      </c>
      <c r="S34" s="15">
        <v>3</v>
      </c>
      <c r="T34" s="10" t="s">
        <v>77</v>
      </c>
      <c r="U34" s="10">
        <v>1</v>
      </c>
      <c r="V34" s="10" t="s">
        <v>63</v>
      </c>
      <c r="W34" s="10">
        <v>2</v>
      </c>
      <c r="X34" s="18"/>
      <c r="Y34" s="18"/>
      <c r="Z34" s="14" t="s">
        <v>353</v>
      </c>
      <c r="AA34" s="15">
        <v>80</v>
      </c>
      <c r="AB34" s="15">
        <v>126</v>
      </c>
      <c r="AC34" s="10">
        <v>71</v>
      </c>
      <c r="AD34" s="10">
        <v>95</v>
      </c>
      <c r="AE34" s="10">
        <v>24</v>
      </c>
      <c r="AF34" s="10" t="s">
        <v>69</v>
      </c>
      <c r="AG34" s="19">
        <v>0</v>
      </c>
      <c r="AH34" s="20">
        <v>14.3</v>
      </c>
      <c r="AI34" s="10">
        <v>5970</v>
      </c>
      <c r="AJ34" s="10">
        <v>167000</v>
      </c>
      <c r="AL34" s="10">
        <v>36</v>
      </c>
      <c r="AM34" s="10">
        <v>1</v>
      </c>
      <c r="AN34" s="10">
        <v>7.48</v>
      </c>
      <c r="AO34" s="10">
        <v>39.6</v>
      </c>
      <c r="AP34" s="10">
        <v>37.299999999999997</v>
      </c>
      <c r="AQ34" s="20">
        <v>27.6</v>
      </c>
      <c r="AR34" s="10">
        <v>4</v>
      </c>
      <c r="AS34" s="10">
        <v>111</v>
      </c>
      <c r="AT34" s="10">
        <v>466</v>
      </c>
      <c r="AU34" s="10">
        <v>1552</v>
      </c>
      <c r="AV34" s="10">
        <v>384</v>
      </c>
      <c r="AW34" s="10">
        <v>6.68</v>
      </c>
      <c r="AX34" s="20">
        <v>12.8</v>
      </c>
      <c r="AY34" s="10">
        <v>138</v>
      </c>
      <c r="AZ34" s="10">
        <v>3.5</v>
      </c>
      <c r="BA34" s="10">
        <v>100</v>
      </c>
      <c r="BB34" s="10">
        <v>0</v>
      </c>
      <c r="BC34" s="10">
        <v>4179</v>
      </c>
      <c r="BD34" s="10">
        <v>60</v>
      </c>
      <c r="BE34" s="20">
        <v>1.4</v>
      </c>
      <c r="BF34" s="10">
        <v>4650000</v>
      </c>
      <c r="BG34" s="10">
        <v>4.55</v>
      </c>
    </row>
    <row r="35" spans="1:71" s="17" customFormat="1" x14ac:dyDescent="0.25">
      <c r="A35" s="39">
        <v>90</v>
      </c>
      <c r="B35" s="40">
        <v>67</v>
      </c>
      <c r="C35" s="40" t="s">
        <v>86</v>
      </c>
      <c r="D35" s="40">
        <v>2</v>
      </c>
      <c r="E35" s="40" t="s">
        <v>81</v>
      </c>
      <c r="F35" s="40">
        <v>1</v>
      </c>
      <c r="G35" s="40" t="s">
        <v>61</v>
      </c>
      <c r="H35" s="40">
        <v>4</v>
      </c>
      <c r="I35" s="40">
        <v>1.65</v>
      </c>
      <c r="J35" s="40">
        <v>82</v>
      </c>
      <c r="K35" s="11">
        <v>30.119375573921033</v>
      </c>
      <c r="L35" s="40" t="s">
        <v>62</v>
      </c>
      <c r="M35" s="40">
        <v>1</v>
      </c>
      <c r="N35" s="40" t="s">
        <v>63</v>
      </c>
      <c r="O35" s="40">
        <v>2</v>
      </c>
      <c r="P35" s="10">
        <v>2</v>
      </c>
      <c r="Q35" s="10" t="s">
        <v>76</v>
      </c>
      <c r="R35" s="10">
        <v>2</v>
      </c>
      <c r="S35" s="10">
        <v>3</v>
      </c>
      <c r="T35" s="40" t="s">
        <v>77</v>
      </c>
      <c r="U35" s="40">
        <v>1</v>
      </c>
      <c r="V35" s="40" t="s">
        <v>63</v>
      </c>
      <c r="W35" s="40">
        <v>2</v>
      </c>
      <c r="X35" s="41" t="s">
        <v>159</v>
      </c>
      <c r="Y35" s="41" t="s">
        <v>367</v>
      </c>
      <c r="Z35" s="42"/>
      <c r="AA35" s="15">
        <v>99</v>
      </c>
      <c r="AB35" s="15">
        <v>136</v>
      </c>
      <c r="AC35" s="40">
        <v>50</v>
      </c>
      <c r="AD35" s="40">
        <v>91</v>
      </c>
      <c r="AE35" s="40">
        <v>21</v>
      </c>
      <c r="AF35" s="40" t="s">
        <v>69</v>
      </c>
      <c r="AG35" s="43">
        <v>0</v>
      </c>
      <c r="AH35" s="44">
        <v>14.2</v>
      </c>
      <c r="AI35" s="40">
        <v>3290</v>
      </c>
      <c r="AJ35" s="40">
        <v>146000</v>
      </c>
      <c r="AK35" s="45"/>
      <c r="AL35" s="40">
        <v>46</v>
      </c>
      <c r="AM35" s="44">
        <v>1.1000000000000001</v>
      </c>
      <c r="AN35" s="40">
        <v>7.46</v>
      </c>
      <c r="AO35" s="40">
        <v>73.900000000000006</v>
      </c>
      <c r="AP35" s="40">
        <v>38.200000000000003</v>
      </c>
      <c r="AQ35" s="44">
        <v>26.9</v>
      </c>
      <c r="AR35" s="40">
        <v>3</v>
      </c>
      <c r="AS35" s="40">
        <v>143</v>
      </c>
      <c r="AT35" s="40">
        <v>307</v>
      </c>
      <c r="AU35" s="40">
        <v>888</v>
      </c>
      <c r="AV35" s="40">
        <v>374</v>
      </c>
      <c r="AW35" s="40">
        <v>1.27</v>
      </c>
      <c r="AX35" s="40">
        <v>12</v>
      </c>
      <c r="AY35" s="40">
        <v>141</v>
      </c>
      <c r="AZ35" s="40">
        <v>3.6</v>
      </c>
      <c r="BA35" s="40">
        <v>105</v>
      </c>
      <c r="BB35" s="40">
        <v>0</v>
      </c>
      <c r="BC35" s="40">
        <v>2106</v>
      </c>
      <c r="BD35" s="40">
        <v>33</v>
      </c>
      <c r="BE35" s="44">
        <v>1.7</v>
      </c>
      <c r="BF35" s="40">
        <v>4580000</v>
      </c>
      <c r="BG35" s="40">
        <v>0.28999999999999998</v>
      </c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</row>
    <row r="36" spans="1:71" s="17" customFormat="1" x14ac:dyDescent="0.25">
      <c r="A36" s="9">
        <v>91</v>
      </c>
      <c r="B36" s="10">
        <v>55</v>
      </c>
      <c r="C36" s="10" t="s">
        <v>59</v>
      </c>
      <c r="D36" s="10">
        <v>1</v>
      </c>
      <c r="E36" s="10" t="s">
        <v>81</v>
      </c>
      <c r="F36" s="10">
        <v>1</v>
      </c>
      <c r="G36" s="10" t="s">
        <v>70</v>
      </c>
      <c r="H36" s="10">
        <v>1</v>
      </c>
      <c r="I36" s="10">
        <v>1.7</v>
      </c>
      <c r="J36" s="10">
        <v>95</v>
      </c>
      <c r="K36" s="11">
        <v>32.871972318339104</v>
      </c>
      <c r="L36" s="10" t="s">
        <v>62</v>
      </c>
      <c r="M36" s="10">
        <v>1</v>
      </c>
      <c r="N36" s="10" t="s">
        <v>71</v>
      </c>
      <c r="O36" s="10">
        <v>1</v>
      </c>
      <c r="P36" s="10">
        <v>1</v>
      </c>
      <c r="Q36" s="10" t="s">
        <v>76</v>
      </c>
      <c r="R36" s="10">
        <v>2</v>
      </c>
      <c r="S36" s="40">
        <v>13</v>
      </c>
      <c r="T36" s="10" t="s">
        <v>71</v>
      </c>
      <c r="U36" s="10">
        <v>3</v>
      </c>
      <c r="V36" s="10" t="s">
        <v>63</v>
      </c>
      <c r="W36" s="10">
        <v>2</v>
      </c>
      <c r="X36" s="14" t="s">
        <v>368</v>
      </c>
      <c r="Y36" s="14" t="s">
        <v>162</v>
      </c>
      <c r="Z36" s="14" t="s">
        <v>369</v>
      </c>
      <c r="AA36" s="15">
        <v>94</v>
      </c>
      <c r="AB36" s="15">
        <v>125</v>
      </c>
      <c r="AC36" s="10">
        <v>85</v>
      </c>
      <c r="AD36" s="10">
        <v>82</v>
      </c>
      <c r="AE36" s="10">
        <v>28</v>
      </c>
      <c r="AF36" s="10" t="s">
        <v>85</v>
      </c>
      <c r="AG36" s="19">
        <v>3</v>
      </c>
      <c r="AH36" s="20">
        <v>15.6</v>
      </c>
      <c r="AI36" s="10">
        <v>5130</v>
      </c>
      <c r="AJ36" s="10">
        <v>152000</v>
      </c>
      <c r="AL36" s="10">
        <v>62</v>
      </c>
      <c r="AM36" s="10">
        <v>1</v>
      </c>
      <c r="AN36" s="10">
        <v>7.37</v>
      </c>
      <c r="AO36" s="10">
        <v>89.1</v>
      </c>
      <c r="AP36" s="10">
        <v>56.2</v>
      </c>
      <c r="AQ36" s="10">
        <v>32.299999999999997</v>
      </c>
      <c r="AR36" s="10">
        <v>7</v>
      </c>
      <c r="AS36" s="10">
        <v>139</v>
      </c>
      <c r="AT36" s="10">
        <v>230</v>
      </c>
      <c r="AU36" s="10">
        <v>616</v>
      </c>
      <c r="AV36" s="10">
        <v>91</v>
      </c>
      <c r="AW36" s="10">
        <v>0.97</v>
      </c>
      <c r="AX36" s="20">
        <v>13.1</v>
      </c>
      <c r="AY36" s="10">
        <v>137</v>
      </c>
      <c r="AZ36" s="20">
        <v>4.09</v>
      </c>
      <c r="BA36" s="10">
        <v>95</v>
      </c>
      <c r="BB36" s="10">
        <v>0</v>
      </c>
      <c r="BC36" s="10">
        <v>4309</v>
      </c>
      <c r="BD36" s="10">
        <v>51</v>
      </c>
      <c r="BE36" s="10">
        <v>0.9</v>
      </c>
      <c r="BF36" s="10">
        <v>5300000</v>
      </c>
      <c r="BG36" s="10">
        <v>0.19</v>
      </c>
    </row>
    <row r="37" spans="1:71" s="17" customFormat="1" x14ac:dyDescent="0.25">
      <c r="A37" s="9">
        <v>97</v>
      </c>
      <c r="B37" s="10">
        <v>86</v>
      </c>
      <c r="C37" s="10" t="s">
        <v>59</v>
      </c>
      <c r="D37" s="10">
        <v>1</v>
      </c>
      <c r="E37" s="10" t="s">
        <v>81</v>
      </c>
      <c r="F37" s="10">
        <v>1</v>
      </c>
      <c r="G37" s="10" t="s">
        <v>61</v>
      </c>
      <c r="H37" s="10">
        <v>4</v>
      </c>
      <c r="I37" s="10">
        <v>1.7</v>
      </c>
      <c r="J37" s="10">
        <v>60</v>
      </c>
      <c r="K37" s="11">
        <v>20.761245674740486</v>
      </c>
      <c r="L37" s="10" t="s">
        <v>62</v>
      </c>
      <c r="M37" s="10">
        <v>1</v>
      </c>
      <c r="N37" s="10" t="s">
        <v>71</v>
      </c>
      <c r="O37" s="10">
        <v>1</v>
      </c>
      <c r="P37" s="45"/>
      <c r="Q37" s="40" t="s">
        <v>64</v>
      </c>
      <c r="R37" s="10">
        <v>1</v>
      </c>
      <c r="S37" s="10">
        <v>12</v>
      </c>
      <c r="T37" s="10" t="s">
        <v>65</v>
      </c>
      <c r="U37" s="10">
        <v>2</v>
      </c>
      <c r="V37" s="10" t="s">
        <v>63</v>
      </c>
      <c r="W37" s="10">
        <v>2</v>
      </c>
      <c r="X37" s="14" t="s">
        <v>378</v>
      </c>
      <c r="Y37" s="14" t="s">
        <v>379</v>
      </c>
      <c r="Z37" s="14" t="s">
        <v>380</v>
      </c>
      <c r="AA37" s="15">
        <v>92</v>
      </c>
      <c r="AB37" s="15">
        <v>129</v>
      </c>
      <c r="AC37" s="10">
        <v>70</v>
      </c>
      <c r="AD37" s="10">
        <v>89</v>
      </c>
      <c r="AE37" s="10">
        <v>40</v>
      </c>
      <c r="AF37" s="10" t="s">
        <v>106</v>
      </c>
      <c r="AG37" s="19">
        <v>2</v>
      </c>
      <c r="AH37" s="20">
        <v>12.1</v>
      </c>
      <c r="AI37" s="10">
        <v>10390</v>
      </c>
      <c r="AJ37" s="10">
        <v>195000</v>
      </c>
      <c r="AL37" s="10">
        <v>109</v>
      </c>
      <c r="AM37" s="20">
        <v>1.6</v>
      </c>
      <c r="AN37" s="10">
        <v>7.43</v>
      </c>
      <c r="AO37" s="10">
        <v>74.900000000000006</v>
      </c>
      <c r="AP37" s="10">
        <v>35.1</v>
      </c>
      <c r="AQ37" s="20">
        <v>23.1</v>
      </c>
      <c r="AR37" s="10">
        <v>-1.3</v>
      </c>
      <c r="AS37" s="10">
        <v>167</v>
      </c>
      <c r="AT37" s="10">
        <v>300</v>
      </c>
      <c r="AU37" s="10">
        <v>935</v>
      </c>
      <c r="AW37" s="10">
        <v>20.22</v>
      </c>
      <c r="AX37" s="20">
        <v>14.6</v>
      </c>
      <c r="AY37" s="10">
        <v>150</v>
      </c>
      <c r="AZ37" s="10">
        <v>3.6</v>
      </c>
      <c r="BA37" s="10">
        <v>116</v>
      </c>
      <c r="BB37" s="10">
        <v>0.4</v>
      </c>
      <c r="BC37" s="10">
        <v>9039</v>
      </c>
      <c r="BD37" s="10">
        <v>104</v>
      </c>
      <c r="BE37" s="20">
        <v>2.7</v>
      </c>
      <c r="BF37" s="10">
        <v>3930000</v>
      </c>
      <c r="BG37" s="10">
        <v>0.53</v>
      </c>
    </row>
    <row r="38" spans="1:71" s="17" customFormat="1" x14ac:dyDescent="0.25">
      <c r="A38" s="46">
        <v>98</v>
      </c>
      <c r="B38" s="47">
        <v>45</v>
      </c>
      <c r="C38" s="40" t="s">
        <v>59</v>
      </c>
      <c r="D38" s="40">
        <v>1</v>
      </c>
      <c r="E38" s="40" t="s">
        <v>81</v>
      </c>
      <c r="F38" s="40">
        <v>1</v>
      </c>
      <c r="G38" s="40" t="s">
        <v>92</v>
      </c>
      <c r="H38" s="40">
        <v>2</v>
      </c>
      <c r="I38" s="47">
        <v>1.89</v>
      </c>
      <c r="J38" s="47">
        <v>115</v>
      </c>
      <c r="K38" s="11">
        <v>32.193947537862883</v>
      </c>
      <c r="L38" s="40" t="s">
        <v>62</v>
      </c>
      <c r="M38" s="40">
        <v>1</v>
      </c>
      <c r="N38" s="47" t="s">
        <v>71</v>
      </c>
      <c r="O38" s="47">
        <v>1</v>
      </c>
      <c r="P38" s="10">
        <v>3</v>
      </c>
      <c r="Q38" s="10" t="s">
        <v>76</v>
      </c>
      <c r="R38" s="10">
        <v>2</v>
      </c>
      <c r="S38" s="10">
        <v>5</v>
      </c>
      <c r="T38" s="40"/>
      <c r="U38" s="40"/>
      <c r="V38" s="40"/>
      <c r="W38" s="40"/>
      <c r="X38" s="41"/>
      <c r="Y38" s="48">
        <v>65</v>
      </c>
      <c r="Z38" s="41" t="s">
        <v>381</v>
      </c>
      <c r="AA38" s="49">
        <v>94</v>
      </c>
      <c r="AB38" s="49" t="s">
        <v>64</v>
      </c>
      <c r="AC38" s="47"/>
      <c r="AD38" s="40" t="s">
        <v>64</v>
      </c>
      <c r="AE38" s="40" t="s">
        <v>64</v>
      </c>
      <c r="AF38" s="50" t="s">
        <v>64</v>
      </c>
      <c r="AG38" s="51">
        <v>2</v>
      </c>
      <c r="AH38" s="52">
        <v>1.31</v>
      </c>
      <c r="AI38" s="46">
        <v>4869</v>
      </c>
      <c r="AJ38" s="47">
        <v>66000</v>
      </c>
      <c r="AK38" s="46">
        <v>6580</v>
      </c>
      <c r="AL38" s="47">
        <v>198</v>
      </c>
      <c r="AM38" s="40"/>
      <c r="AN38" s="40"/>
      <c r="AO38" s="47">
        <v>53</v>
      </c>
      <c r="AP38" s="47">
        <v>99</v>
      </c>
      <c r="AQ38" s="40">
        <v>5.84</v>
      </c>
      <c r="AR38" s="44">
        <v>11.7</v>
      </c>
      <c r="AS38" s="53" t="s">
        <v>64</v>
      </c>
      <c r="AT38" s="53" t="s">
        <v>64</v>
      </c>
      <c r="AU38" s="40">
        <v>1180</v>
      </c>
      <c r="AV38" s="47">
        <v>6</v>
      </c>
      <c r="AW38" s="47">
        <v>1</v>
      </c>
      <c r="AX38" s="47">
        <v>4</v>
      </c>
      <c r="AY38" s="47">
        <v>1</v>
      </c>
      <c r="AZ38" s="53" t="s">
        <v>64</v>
      </c>
      <c r="BA38" s="47">
        <v>7</v>
      </c>
      <c r="BB38" s="47">
        <v>9</v>
      </c>
      <c r="BC38" s="47">
        <v>9</v>
      </c>
      <c r="BD38" s="47">
        <v>9</v>
      </c>
      <c r="BE38" s="47">
        <v>9</v>
      </c>
      <c r="BF38" s="47">
        <v>9</v>
      </c>
      <c r="BG38" s="40"/>
      <c r="BH38" s="40"/>
      <c r="BI38" s="40"/>
      <c r="BJ38" s="40"/>
      <c r="BK38" s="45"/>
      <c r="BL38" s="45"/>
      <c r="BM38" s="45"/>
      <c r="BN38" s="45"/>
      <c r="BO38" s="45"/>
      <c r="BP38" s="45"/>
      <c r="BQ38" s="45"/>
      <c r="BR38" s="45"/>
      <c r="BS38" s="45"/>
    </row>
    <row r="39" spans="1:71" s="17" customFormat="1" x14ac:dyDescent="0.25">
      <c r="A39" s="9">
        <v>99</v>
      </c>
      <c r="B39" s="10">
        <v>24</v>
      </c>
      <c r="C39" s="10" t="s">
        <v>59</v>
      </c>
      <c r="D39" s="10">
        <v>1</v>
      </c>
      <c r="E39" s="10" t="s">
        <v>81</v>
      </c>
      <c r="F39" s="10">
        <v>1</v>
      </c>
      <c r="G39" s="10" t="s">
        <v>70</v>
      </c>
      <c r="H39" s="10">
        <v>1</v>
      </c>
      <c r="I39" s="10">
        <v>1.7</v>
      </c>
      <c r="J39" s="10">
        <v>83</v>
      </c>
      <c r="K39" s="11">
        <v>28.719723183391007</v>
      </c>
      <c r="L39" s="10" t="s">
        <v>62</v>
      </c>
      <c r="M39" s="10">
        <v>1</v>
      </c>
      <c r="N39" s="10" t="s">
        <v>71</v>
      </c>
      <c r="O39" s="10">
        <v>1</v>
      </c>
      <c r="P39" s="17">
        <v>1</v>
      </c>
      <c r="Q39" s="10" t="s">
        <v>76</v>
      </c>
      <c r="R39" s="10">
        <v>2</v>
      </c>
      <c r="S39" s="47">
        <v>7</v>
      </c>
      <c r="T39" s="10" t="s">
        <v>77</v>
      </c>
      <c r="U39" s="10">
        <v>1</v>
      </c>
      <c r="V39" s="10" t="s">
        <v>71</v>
      </c>
      <c r="W39" s="10">
        <v>1</v>
      </c>
      <c r="X39" s="18"/>
      <c r="Y39" s="18"/>
      <c r="Z39" s="14" t="s">
        <v>382</v>
      </c>
      <c r="AA39" s="15">
        <v>101</v>
      </c>
      <c r="AB39" s="15">
        <v>120</v>
      </c>
      <c r="AC39" s="10">
        <v>80</v>
      </c>
      <c r="AD39" s="10">
        <v>90</v>
      </c>
      <c r="AE39" s="10">
        <v>22</v>
      </c>
      <c r="AF39" s="10" t="s">
        <v>85</v>
      </c>
      <c r="AG39" s="19">
        <v>3</v>
      </c>
      <c r="AH39" s="10">
        <v>15</v>
      </c>
      <c r="AI39" s="10">
        <v>6140</v>
      </c>
      <c r="AJ39" s="10">
        <v>202000</v>
      </c>
      <c r="AL39" s="10">
        <v>24</v>
      </c>
      <c r="AM39" s="10">
        <v>0.9</v>
      </c>
      <c r="AN39" s="10">
        <v>7.43</v>
      </c>
      <c r="AO39" s="10">
        <v>58</v>
      </c>
      <c r="AP39" s="10">
        <v>37.700000000000003</v>
      </c>
      <c r="AQ39" s="20">
        <v>25.2</v>
      </c>
      <c r="AR39" s="10">
        <v>0.9</v>
      </c>
      <c r="AS39" s="10">
        <v>105</v>
      </c>
      <c r="AT39" s="10">
        <v>264</v>
      </c>
      <c r="AU39" s="10">
        <v>860</v>
      </c>
      <c r="AV39" s="10">
        <v>64</v>
      </c>
      <c r="AW39" s="10">
        <v>5.66</v>
      </c>
      <c r="AX39" s="20">
        <v>12.7</v>
      </c>
      <c r="AY39" s="10">
        <v>141</v>
      </c>
      <c r="AZ39" s="10">
        <v>3.3</v>
      </c>
      <c r="BA39" s="10">
        <v>106</v>
      </c>
      <c r="BB39" s="10">
        <v>0</v>
      </c>
      <c r="BC39" s="10">
        <v>4973</v>
      </c>
      <c r="BD39" s="10">
        <v>61</v>
      </c>
      <c r="BE39" s="10">
        <v>0.9</v>
      </c>
      <c r="BF39" s="10">
        <v>4860000</v>
      </c>
      <c r="BG39" s="10">
        <v>0.83</v>
      </c>
    </row>
    <row r="40" spans="1:71" s="17" customFormat="1" x14ac:dyDescent="0.25">
      <c r="A40" s="54">
        <v>101</v>
      </c>
      <c r="B40" s="56">
        <v>69</v>
      </c>
      <c r="C40" s="55" t="s">
        <v>59</v>
      </c>
      <c r="D40" s="55">
        <v>1</v>
      </c>
      <c r="E40" s="55" t="s">
        <v>81</v>
      </c>
      <c r="F40" s="55">
        <v>1</v>
      </c>
      <c r="G40" s="55" t="s">
        <v>92</v>
      </c>
      <c r="H40" s="55">
        <v>2</v>
      </c>
      <c r="I40" s="56">
        <v>1.63</v>
      </c>
      <c r="J40" s="56">
        <v>65</v>
      </c>
      <c r="K40" s="11">
        <v>24.464601603372351</v>
      </c>
      <c r="L40" s="55" t="s">
        <v>62</v>
      </c>
      <c r="M40" s="55">
        <v>1</v>
      </c>
      <c r="N40" s="55" t="s">
        <v>63</v>
      </c>
      <c r="O40" s="55">
        <v>2</v>
      </c>
      <c r="P40" s="40">
        <v>1</v>
      </c>
      <c r="Q40" s="40" t="s">
        <v>76</v>
      </c>
      <c r="R40" s="10">
        <v>2</v>
      </c>
      <c r="S40" s="10">
        <v>5</v>
      </c>
      <c r="T40" s="56">
        <v>40</v>
      </c>
      <c r="U40" s="56" t="s">
        <v>64</v>
      </c>
      <c r="V40" s="55" t="s">
        <v>383</v>
      </c>
      <c r="W40" s="55">
        <v>1</v>
      </c>
      <c r="X40" s="57" t="s">
        <v>326</v>
      </c>
      <c r="Y40" s="58">
        <v>82</v>
      </c>
      <c r="Z40" s="57" t="s">
        <v>384</v>
      </c>
      <c r="AA40" s="49">
        <v>90</v>
      </c>
      <c r="AB40" s="49" t="s">
        <v>64</v>
      </c>
      <c r="AC40" s="56"/>
      <c r="AD40" s="55" t="s">
        <v>64</v>
      </c>
      <c r="AE40" s="55" t="s">
        <v>64</v>
      </c>
      <c r="AF40" s="56">
        <v>5280000</v>
      </c>
      <c r="AG40" s="59" t="s">
        <v>64</v>
      </c>
      <c r="AH40" s="60">
        <v>3.83</v>
      </c>
      <c r="AI40" s="54">
        <v>3881</v>
      </c>
      <c r="AJ40" s="56">
        <v>101000</v>
      </c>
      <c r="AK40" s="54">
        <v>5040</v>
      </c>
      <c r="AL40" s="56">
        <v>324</v>
      </c>
      <c r="AM40" s="55"/>
      <c r="AN40" s="55"/>
      <c r="AO40" s="56">
        <v>36</v>
      </c>
      <c r="AP40" s="56">
        <v>44</v>
      </c>
      <c r="AQ40" s="61">
        <v>11.3</v>
      </c>
      <c r="AR40" s="61">
        <v>11.08</v>
      </c>
      <c r="AS40" s="62" t="s">
        <v>64</v>
      </c>
      <c r="AT40" s="62" t="s">
        <v>64</v>
      </c>
      <c r="AU40" s="55"/>
      <c r="AV40" s="56">
        <v>0</v>
      </c>
      <c r="AW40" s="56">
        <v>0</v>
      </c>
      <c r="AX40" s="56">
        <v>0</v>
      </c>
      <c r="AY40" s="56">
        <v>0</v>
      </c>
      <c r="AZ40" s="55"/>
      <c r="BA40" s="56">
        <v>0</v>
      </c>
      <c r="BB40" s="56">
        <v>0</v>
      </c>
      <c r="BC40" s="56">
        <v>0</v>
      </c>
      <c r="BD40" s="56">
        <v>0</v>
      </c>
      <c r="BE40" s="56">
        <v>0</v>
      </c>
      <c r="BF40" s="56">
        <v>0</v>
      </c>
      <c r="BG40" s="55"/>
      <c r="BH40" s="55"/>
      <c r="BI40" s="55"/>
      <c r="BJ40" s="55"/>
      <c r="BK40" s="63"/>
      <c r="BL40" s="63"/>
      <c r="BM40" s="63"/>
      <c r="BN40" s="63"/>
      <c r="BO40" s="63"/>
      <c r="BP40" s="63"/>
      <c r="BQ40" s="63"/>
      <c r="BR40" s="63"/>
      <c r="BS40" s="63"/>
    </row>
    <row r="41" spans="1:71" s="17" customFormat="1" x14ac:dyDescent="0.25">
      <c r="A41" s="9">
        <v>104</v>
      </c>
      <c r="B41" s="10">
        <v>61</v>
      </c>
      <c r="C41" s="10" t="s">
        <v>86</v>
      </c>
      <c r="D41" s="10">
        <v>2</v>
      </c>
      <c r="E41" s="10" t="s">
        <v>81</v>
      </c>
      <c r="F41" s="10">
        <v>1</v>
      </c>
      <c r="G41" s="10" t="s">
        <v>61</v>
      </c>
      <c r="H41" s="10">
        <v>4</v>
      </c>
      <c r="I41" s="10">
        <v>1.51</v>
      </c>
      <c r="J41" s="10">
        <v>98</v>
      </c>
      <c r="K41" s="11">
        <v>42.980571027586507</v>
      </c>
      <c r="L41" s="10" t="s">
        <v>62</v>
      </c>
      <c r="M41" s="10">
        <v>1</v>
      </c>
      <c r="N41" s="10" t="s">
        <v>71</v>
      </c>
      <c r="O41" s="10">
        <v>1</v>
      </c>
      <c r="P41" s="10">
        <v>4</v>
      </c>
      <c r="Q41" s="10" t="s">
        <v>76</v>
      </c>
      <c r="R41" s="10">
        <v>2</v>
      </c>
      <c r="S41" s="55">
        <v>7</v>
      </c>
      <c r="T41" s="10" t="s">
        <v>77</v>
      </c>
      <c r="U41" s="10">
        <v>1</v>
      </c>
      <c r="V41" s="10" t="s">
        <v>71</v>
      </c>
      <c r="W41" s="10">
        <v>1</v>
      </c>
      <c r="X41" s="14" t="s">
        <v>386</v>
      </c>
      <c r="Y41" s="14" t="s">
        <v>387</v>
      </c>
      <c r="Z41" s="14" t="s">
        <v>388</v>
      </c>
      <c r="AA41" s="15">
        <v>69</v>
      </c>
      <c r="AB41" s="21">
        <v>180</v>
      </c>
      <c r="AC41" s="9">
        <v>110</v>
      </c>
      <c r="AD41" s="10">
        <v>83</v>
      </c>
      <c r="AE41" s="10">
        <v>21</v>
      </c>
      <c r="AF41" s="10" t="s">
        <v>80</v>
      </c>
      <c r="AG41" s="19">
        <v>4</v>
      </c>
      <c r="AH41" s="20">
        <v>16.8</v>
      </c>
      <c r="AI41" s="9">
        <v>10900</v>
      </c>
      <c r="AJ41" s="9">
        <v>204000</v>
      </c>
      <c r="AL41" s="10">
        <v>52</v>
      </c>
      <c r="AM41" s="10">
        <v>0.9</v>
      </c>
      <c r="AN41" s="10">
        <v>7.49</v>
      </c>
      <c r="AO41" s="10">
        <v>68.900000000000006</v>
      </c>
      <c r="AP41" s="10">
        <v>38.1</v>
      </c>
      <c r="AQ41" s="20">
        <v>28.7</v>
      </c>
      <c r="AR41" s="20">
        <v>5.3</v>
      </c>
      <c r="AS41" s="10">
        <v>94</v>
      </c>
      <c r="AT41" s="10">
        <v>358</v>
      </c>
      <c r="AU41" s="10">
        <v>872</v>
      </c>
      <c r="AV41" s="10">
        <v>124</v>
      </c>
      <c r="AW41" s="10">
        <v>7.77</v>
      </c>
      <c r="AX41" s="10">
        <v>12</v>
      </c>
      <c r="AY41" s="10">
        <v>140</v>
      </c>
      <c r="AZ41" s="20">
        <v>4.3</v>
      </c>
      <c r="BA41" s="10">
        <v>103</v>
      </c>
      <c r="BB41" s="10">
        <v>0</v>
      </c>
      <c r="BC41" s="9">
        <v>9483</v>
      </c>
      <c r="BD41" s="10">
        <v>109</v>
      </c>
      <c r="BE41" s="20">
        <v>1.1000000000000001</v>
      </c>
      <c r="BF41" s="10">
        <v>5680000</v>
      </c>
      <c r="BG41" s="10">
        <v>0.75</v>
      </c>
    </row>
    <row r="42" spans="1:71" s="17" customFormat="1" x14ac:dyDescent="0.25">
      <c r="A42" s="9">
        <v>107</v>
      </c>
      <c r="B42" s="10">
        <v>63</v>
      </c>
      <c r="C42" s="10" t="s">
        <v>86</v>
      </c>
      <c r="D42" s="10">
        <v>2</v>
      </c>
      <c r="E42" s="10" t="s">
        <v>60</v>
      </c>
      <c r="F42" s="10">
        <v>2</v>
      </c>
      <c r="G42" s="10" t="s">
        <v>61</v>
      </c>
      <c r="H42" s="10">
        <v>4</v>
      </c>
      <c r="I42" s="10">
        <v>1.6</v>
      </c>
      <c r="J42" s="10">
        <v>70</v>
      </c>
      <c r="K42" s="11">
        <v>27.343749999999996</v>
      </c>
      <c r="L42" s="10" t="s">
        <v>62</v>
      </c>
      <c r="M42" s="10">
        <v>1</v>
      </c>
      <c r="N42" s="10" t="s">
        <v>71</v>
      </c>
      <c r="O42" s="10">
        <v>1</v>
      </c>
      <c r="P42" s="55" t="s">
        <v>64</v>
      </c>
      <c r="Q42" s="55"/>
      <c r="R42" s="10">
        <v>2</v>
      </c>
      <c r="S42" s="10">
        <v>2</v>
      </c>
      <c r="T42" s="10" t="s">
        <v>77</v>
      </c>
      <c r="U42" s="10">
        <v>1</v>
      </c>
      <c r="V42" s="10" t="s">
        <v>63</v>
      </c>
      <c r="W42" s="10">
        <v>2</v>
      </c>
      <c r="X42" s="14" t="s">
        <v>159</v>
      </c>
      <c r="Y42" s="14" t="s">
        <v>391</v>
      </c>
      <c r="Z42" s="14" t="s">
        <v>392</v>
      </c>
      <c r="AA42" s="15">
        <v>76</v>
      </c>
      <c r="AB42" s="15">
        <v>113</v>
      </c>
      <c r="AC42" s="10">
        <v>86</v>
      </c>
      <c r="AD42" s="10">
        <v>95</v>
      </c>
      <c r="AE42" s="10">
        <v>24</v>
      </c>
      <c r="AF42" s="10" t="s">
        <v>119</v>
      </c>
      <c r="AG42" s="19">
        <v>1</v>
      </c>
      <c r="AH42" s="10">
        <v>12</v>
      </c>
      <c r="AI42" s="10">
        <v>4690</v>
      </c>
      <c r="AJ42" s="10">
        <v>309000</v>
      </c>
      <c r="AL42" s="10">
        <v>37</v>
      </c>
      <c r="AM42" s="10">
        <v>0.6</v>
      </c>
      <c r="AN42" s="10">
        <v>7.51</v>
      </c>
      <c r="AO42" s="10">
        <v>58.3</v>
      </c>
      <c r="AP42" s="10">
        <v>38.1</v>
      </c>
      <c r="AQ42" s="20">
        <v>30.3</v>
      </c>
      <c r="AR42" s="20">
        <v>7.3</v>
      </c>
      <c r="AS42" s="10">
        <v>114</v>
      </c>
      <c r="AT42" s="10">
        <v>253</v>
      </c>
      <c r="AU42" s="10">
        <v>1032</v>
      </c>
      <c r="AY42" s="10">
        <v>137</v>
      </c>
      <c r="AZ42" s="10">
        <v>3.9</v>
      </c>
      <c r="BA42" s="10">
        <v>99</v>
      </c>
      <c r="BC42" s="10">
        <v>3330</v>
      </c>
      <c r="BD42" s="10">
        <v>47</v>
      </c>
      <c r="BE42" s="10">
        <v>0.8</v>
      </c>
      <c r="BF42" s="10">
        <v>3940000</v>
      </c>
      <c r="BG42" s="10">
        <v>1.31</v>
      </c>
    </row>
    <row r="43" spans="1:71" s="17" customFormat="1" x14ac:dyDescent="0.25">
      <c r="A43" s="9">
        <v>110</v>
      </c>
      <c r="B43" s="10">
        <v>66</v>
      </c>
      <c r="C43" s="10" t="s">
        <v>86</v>
      </c>
      <c r="D43" s="10">
        <v>2</v>
      </c>
      <c r="E43" s="10" t="s">
        <v>81</v>
      </c>
      <c r="F43" s="10">
        <v>1</v>
      </c>
      <c r="G43" s="10" t="s">
        <v>92</v>
      </c>
      <c r="H43" s="10">
        <v>2</v>
      </c>
      <c r="I43" s="10">
        <v>1.48</v>
      </c>
      <c r="J43" s="10">
        <v>63</v>
      </c>
      <c r="K43" s="11">
        <v>28.761869978086196</v>
      </c>
      <c r="L43" s="10" t="s">
        <v>62</v>
      </c>
      <c r="M43" s="10">
        <v>1</v>
      </c>
      <c r="N43" s="10" t="s">
        <v>71</v>
      </c>
      <c r="O43" s="10">
        <v>1</v>
      </c>
      <c r="P43" s="10">
        <v>3</v>
      </c>
      <c r="Q43" s="10" t="s">
        <v>301</v>
      </c>
      <c r="R43" s="10">
        <v>2</v>
      </c>
      <c r="S43" s="10">
        <v>7</v>
      </c>
      <c r="T43" s="10" t="s">
        <v>77</v>
      </c>
      <c r="U43" s="10">
        <v>1</v>
      </c>
      <c r="V43" s="10" t="s">
        <v>63</v>
      </c>
      <c r="W43" s="10">
        <v>2</v>
      </c>
      <c r="X43" s="14" t="s">
        <v>159</v>
      </c>
      <c r="Y43" s="14" t="s">
        <v>393</v>
      </c>
      <c r="Z43" s="14" t="s">
        <v>122</v>
      </c>
      <c r="AA43" s="23"/>
      <c r="AB43" s="23"/>
      <c r="AD43" s="10">
        <v>88</v>
      </c>
      <c r="AF43" s="10" t="s">
        <v>85</v>
      </c>
      <c r="AG43" s="19">
        <v>3</v>
      </c>
      <c r="AH43" s="20">
        <v>12.7</v>
      </c>
      <c r="AI43" s="10">
        <v>4080</v>
      </c>
      <c r="AJ43" s="10">
        <v>28000</v>
      </c>
      <c r="AL43" s="10">
        <v>25</v>
      </c>
      <c r="AM43" s="10">
        <v>0.6</v>
      </c>
      <c r="AU43" s="10">
        <v>979</v>
      </c>
      <c r="AV43" s="10">
        <v>141</v>
      </c>
      <c r="AY43" s="10">
        <v>136</v>
      </c>
      <c r="AZ43" s="20">
        <v>3.4</v>
      </c>
      <c r="BC43" s="10">
        <v>2693</v>
      </c>
      <c r="BD43" s="10">
        <v>41</v>
      </c>
      <c r="BF43" s="10">
        <v>5290000</v>
      </c>
      <c r="BG43" s="10">
        <v>3.51</v>
      </c>
    </row>
    <row r="44" spans="1:71" s="17" customFormat="1" x14ac:dyDescent="0.25">
      <c r="A44" s="9">
        <v>112</v>
      </c>
      <c r="B44" s="10">
        <v>57</v>
      </c>
      <c r="C44" s="10" t="s">
        <v>59</v>
      </c>
      <c r="D44" s="10">
        <v>1</v>
      </c>
      <c r="E44" s="10" t="s">
        <v>60</v>
      </c>
      <c r="F44" s="10">
        <v>2</v>
      </c>
      <c r="G44" s="10" t="s">
        <v>92</v>
      </c>
      <c r="H44" s="10">
        <v>2</v>
      </c>
      <c r="I44" s="64" t="s">
        <v>64</v>
      </c>
      <c r="J44" s="65">
        <v>66</v>
      </c>
      <c r="K44" s="11" t="s">
        <v>64</v>
      </c>
      <c r="L44" s="65" t="s">
        <v>62</v>
      </c>
      <c r="M44" s="65">
        <v>1</v>
      </c>
      <c r="N44" s="10" t="s">
        <v>71</v>
      </c>
      <c r="O44" s="10">
        <v>1</v>
      </c>
      <c r="P44" s="10">
        <v>1</v>
      </c>
      <c r="Q44" s="10" t="s">
        <v>76</v>
      </c>
      <c r="R44" s="10">
        <v>2</v>
      </c>
      <c r="S44" s="10">
        <v>7</v>
      </c>
      <c r="T44" s="10" t="s">
        <v>77</v>
      </c>
      <c r="U44" s="10">
        <v>1</v>
      </c>
      <c r="V44" s="10" t="s">
        <v>71</v>
      </c>
      <c r="W44" s="10">
        <v>1</v>
      </c>
      <c r="X44" s="14" t="s">
        <v>394</v>
      </c>
      <c r="Y44" s="14" t="s">
        <v>395</v>
      </c>
      <c r="Z44" s="14" t="s">
        <v>396</v>
      </c>
      <c r="AA44" s="15">
        <v>93</v>
      </c>
      <c r="AB44" s="15">
        <v>107</v>
      </c>
      <c r="AC44" s="10">
        <v>69</v>
      </c>
      <c r="AD44" s="10">
        <v>93</v>
      </c>
      <c r="AE44" s="10">
        <v>23</v>
      </c>
      <c r="AF44" s="10" t="s">
        <v>106</v>
      </c>
      <c r="AG44" s="19">
        <v>2</v>
      </c>
      <c r="AH44" s="66">
        <v>15</v>
      </c>
      <c r="AI44" s="10">
        <v>8080</v>
      </c>
      <c r="AJ44" s="65">
        <v>216000</v>
      </c>
      <c r="AK44" s="10"/>
      <c r="AL44" s="67">
        <v>29</v>
      </c>
      <c r="AM44" s="68">
        <v>1.1000000000000001</v>
      </c>
      <c r="AN44" s="10">
        <v>7.44</v>
      </c>
      <c r="AO44" s="10">
        <v>72</v>
      </c>
      <c r="AP44" s="10">
        <v>35.1</v>
      </c>
      <c r="AQ44" s="68">
        <v>23.8</v>
      </c>
      <c r="AR44" s="10">
        <v>-0.3</v>
      </c>
      <c r="AS44" s="65">
        <v>136</v>
      </c>
      <c r="AT44" s="65">
        <v>387</v>
      </c>
      <c r="AU44" s="65">
        <v>566</v>
      </c>
      <c r="AV44" s="65">
        <v>1720</v>
      </c>
      <c r="AW44" s="65">
        <v>13.3</v>
      </c>
      <c r="AX44" s="68">
        <v>11.9</v>
      </c>
      <c r="AY44" s="10">
        <v>138</v>
      </c>
      <c r="AZ44" s="65">
        <v>4.5</v>
      </c>
      <c r="BA44" s="65">
        <v>109</v>
      </c>
      <c r="BB44" s="65">
        <v>0</v>
      </c>
      <c r="BC44" s="10">
        <v>7272</v>
      </c>
      <c r="BD44" s="10">
        <v>81</v>
      </c>
      <c r="BE44" s="10">
        <v>0.8</v>
      </c>
      <c r="BF44" s="9">
        <v>4910000</v>
      </c>
      <c r="BG44" s="10">
        <v>0.53</v>
      </c>
      <c r="BH44" s="10"/>
      <c r="BI44" s="65"/>
      <c r="BJ44" s="10"/>
      <c r="BK44" s="10"/>
      <c r="BL44" s="10"/>
      <c r="BM44" s="10"/>
      <c r="BN44" s="10"/>
      <c r="BO44" s="10"/>
      <c r="BP44" s="10"/>
      <c r="BQ44" s="10"/>
      <c r="BR44" s="10"/>
      <c r="BS44" s="10"/>
    </row>
    <row r="45" spans="1:71" s="17" customFormat="1" x14ac:dyDescent="0.25">
      <c r="A45" s="9">
        <v>113</v>
      </c>
      <c r="B45" s="10">
        <v>43</v>
      </c>
      <c r="C45" s="10" t="s">
        <v>86</v>
      </c>
      <c r="D45" s="10">
        <v>2</v>
      </c>
      <c r="E45" s="10" t="s">
        <v>74</v>
      </c>
      <c r="F45" s="10">
        <v>3</v>
      </c>
      <c r="G45" s="70" t="s">
        <v>92</v>
      </c>
      <c r="H45" s="65">
        <v>2</v>
      </c>
      <c r="I45" s="64" t="s">
        <v>64</v>
      </c>
      <c r="J45" s="65">
        <v>110</v>
      </c>
      <c r="K45" s="11" t="s">
        <v>64</v>
      </c>
      <c r="L45" s="65" t="s">
        <v>62</v>
      </c>
      <c r="M45" s="65">
        <v>1</v>
      </c>
      <c r="N45" s="10" t="s">
        <v>71</v>
      </c>
      <c r="O45" s="10">
        <v>1</v>
      </c>
      <c r="P45" s="10">
        <v>1</v>
      </c>
      <c r="Q45" s="10" t="s">
        <v>76</v>
      </c>
      <c r="R45" s="10">
        <v>2</v>
      </c>
      <c r="S45" s="10">
        <v>8</v>
      </c>
      <c r="T45" s="10" t="s">
        <v>77</v>
      </c>
      <c r="U45" s="10">
        <v>1</v>
      </c>
      <c r="V45" s="10" t="s">
        <v>63</v>
      </c>
      <c r="W45" s="10">
        <v>2</v>
      </c>
      <c r="X45" s="14" t="s">
        <v>206</v>
      </c>
      <c r="Y45" s="14"/>
      <c r="Z45" s="14" t="s">
        <v>397</v>
      </c>
      <c r="AA45" s="15">
        <v>95</v>
      </c>
      <c r="AB45" s="15">
        <v>160</v>
      </c>
      <c r="AC45" s="10">
        <v>90</v>
      </c>
      <c r="AD45" s="66">
        <v>93</v>
      </c>
      <c r="AE45" s="10">
        <v>18</v>
      </c>
      <c r="AF45" s="10" t="s">
        <v>119</v>
      </c>
      <c r="AG45" s="19">
        <v>1</v>
      </c>
      <c r="AH45" s="71">
        <v>13.3</v>
      </c>
      <c r="AI45" s="10">
        <v>5130</v>
      </c>
      <c r="AJ45" s="65">
        <v>179000</v>
      </c>
      <c r="AK45" s="10"/>
      <c r="AL45" s="65">
        <v>21</v>
      </c>
      <c r="AM45" s="65">
        <v>0.5</v>
      </c>
      <c r="AN45" s="10">
        <v>7.45</v>
      </c>
      <c r="AO45" s="10">
        <v>59.7</v>
      </c>
      <c r="AP45" s="10">
        <v>33.799999999999997</v>
      </c>
      <c r="AQ45" s="68">
        <v>23.4</v>
      </c>
      <c r="AR45" s="10">
        <v>-0.7</v>
      </c>
      <c r="AS45" s="65">
        <v>146</v>
      </c>
      <c r="AT45" s="65">
        <v>627</v>
      </c>
      <c r="AU45" s="65">
        <v>770</v>
      </c>
      <c r="AV45" s="65">
        <v>514</v>
      </c>
      <c r="AW45" s="65">
        <v>7.72</v>
      </c>
      <c r="AX45" s="68">
        <v>10.9</v>
      </c>
      <c r="AY45" s="65">
        <v>143</v>
      </c>
      <c r="AZ45" s="65">
        <v>3.5</v>
      </c>
      <c r="BA45" s="65">
        <v>112</v>
      </c>
      <c r="BB45" s="65">
        <v>0</v>
      </c>
      <c r="BC45" s="10">
        <v>4207</v>
      </c>
      <c r="BD45" s="10">
        <v>51</v>
      </c>
      <c r="BE45" s="10">
        <v>0.8</v>
      </c>
      <c r="BF45" s="10">
        <v>4990000</v>
      </c>
      <c r="BG45" s="66">
        <v>1.74</v>
      </c>
      <c r="BH45" s="10"/>
      <c r="BI45" s="65"/>
      <c r="BJ45" s="10"/>
      <c r="BK45" s="10"/>
      <c r="BL45" s="10"/>
      <c r="BM45" s="10"/>
      <c r="BN45" s="10"/>
      <c r="BO45" s="10"/>
      <c r="BP45" s="10"/>
      <c r="BQ45" s="10"/>
      <c r="BR45" s="10"/>
      <c r="BS45" s="10"/>
    </row>
    <row r="46" spans="1:71" s="17" customFormat="1" x14ac:dyDescent="0.25">
      <c r="A46" s="9">
        <v>114</v>
      </c>
      <c r="B46" s="10">
        <v>64</v>
      </c>
      <c r="C46" s="10" t="s">
        <v>59</v>
      </c>
      <c r="D46" s="10">
        <v>1</v>
      </c>
      <c r="E46" s="10" t="s">
        <v>81</v>
      </c>
      <c r="F46" s="10">
        <v>1</v>
      </c>
      <c r="G46" s="10" t="s">
        <v>92</v>
      </c>
      <c r="H46" s="10">
        <v>2</v>
      </c>
      <c r="I46" s="10">
        <v>1.75</v>
      </c>
      <c r="J46" s="10">
        <v>72</v>
      </c>
      <c r="K46" s="11">
        <v>23.510204081632654</v>
      </c>
      <c r="L46" s="10" t="s">
        <v>62</v>
      </c>
      <c r="M46" s="10">
        <v>1</v>
      </c>
      <c r="N46" s="10" t="s">
        <v>71</v>
      </c>
      <c r="O46" s="10">
        <v>1</v>
      </c>
      <c r="P46" s="64"/>
      <c r="Q46" s="10" t="s">
        <v>64</v>
      </c>
      <c r="R46" s="10">
        <v>2</v>
      </c>
      <c r="S46" s="10">
        <v>23</v>
      </c>
      <c r="T46" s="10" t="s">
        <v>77</v>
      </c>
      <c r="U46" s="10">
        <v>1</v>
      </c>
      <c r="V46" s="10" t="s">
        <v>63</v>
      </c>
      <c r="W46" s="10">
        <v>2</v>
      </c>
      <c r="X46" s="18"/>
      <c r="Y46" s="18"/>
      <c r="Z46" s="18"/>
      <c r="AA46" s="15">
        <v>78</v>
      </c>
      <c r="AB46" s="23"/>
      <c r="AD46" s="10">
        <v>95</v>
      </c>
      <c r="AE46" s="10">
        <v>22</v>
      </c>
      <c r="AF46" s="10" t="s">
        <v>80</v>
      </c>
      <c r="AG46" s="19">
        <v>4</v>
      </c>
      <c r="AH46" s="20">
        <v>11.5</v>
      </c>
      <c r="AI46" s="9">
        <v>11410</v>
      </c>
      <c r="AJ46" s="9">
        <v>325000</v>
      </c>
      <c r="AL46" s="10">
        <v>37</v>
      </c>
      <c r="AM46" s="10">
        <v>0.7</v>
      </c>
      <c r="AN46" s="27">
        <v>7.4</v>
      </c>
      <c r="AO46" s="10">
        <v>62.6</v>
      </c>
      <c r="AP46" s="10">
        <v>34.4</v>
      </c>
      <c r="AQ46" s="10">
        <v>23</v>
      </c>
      <c r="AR46" s="10">
        <v>-0.5</v>
      </c>
      <c r="AS46" s="10">
        <v>177.6</v>
      </c>
      <c r="AT46" s="10">
        <v>218</v>
      </c>
      <c r="AU46" s="10">
        <v>571</v>
      </c>
      <c r="AV46" s="10">
        <v>15</v>
      </c>
      <c r="AW46" s="20">
        <v>11.04</v>
      </c>
      <c r="AX46" s="20">
        <v>12.1</v>
      </c>
      <c r="AY46" s="10">
        <v>133</v>
      </c>
      <c r="AZ46" s="20">
        <v>4.4000000000000004</v>
      </c>
      <c r="BA46" s="10">
        <v>97.6</v>
      </c>
      <c r="BB46" s="10">
        <v>0</v>
      </c>
      <c r="BC46" s="9">
        <v>10269</v>
      </c>
      <c r="BD46" s="10">
        <v>0</v>
      </c>
      <c r="BE46" s="10">
        <v>2.5499999999999998</v>
      </c>
      <c r="BF46" s="10">
        <v>5100000</v>
      </c>
      <c r="BG46" s="10">
        <v>0.23</v>
      </c>
    </row>
    <row r="47" spans="1:71" s="17" customFormat="1" x14ac:dyDescent="0.25">
      <c r="A47" s="9">
        <v>116</v>
      </c>
      <c r="B47" s="10">
        <v>49</v>
      </c>
      <c r="C47" s="10" t="s">
        <v>59</v>
      </c>
      <c r="D47" s="10">
        <v>1</v>
      </c>
      <c r="E47" s="10" t="s">
        <v>81</v>
      </c>
      <c r="F47" s="10">
        <v>1</v>
      </c>
      <c r="G47" s="10" t="s">
        <v>92</v>
      </c>
      <c r="H47" s="10">
        <v>2</v>
      </c>
      <c r="I47" s="10">
        <v>1.66</v>
      </c>
      <c r="J47" s="10">
        <v>70</v>
      </c>
      <c r="K47" s="11">
        <v>25.402816083611555</v>
      </c>
      <c r="L47" s="10" t="s">
        <v>62</v>
      </c>
      <c r="M47" s="10">
        <v>1</v>
      </c>
      <c r="N47" s="10" t="s">
        <v>71</v>
      </c>
      <c r="O47" s="10">
        <v>1</v>
      </c>
      <c r="P47" s="64" t="s">
        <v>64</v>
      </c>
      <c r="Q47" s="10" t="s">
        <v>64</v>
      </c>
      <c r="R47" s="10">
        <v>2</v>
      </c>
      <c r="S47" s="10">
        <v>14</v>
      </c>
      <c r="T47" s="10" t="s">
        <v>77</v>
      </c>
      <c r="U47" s="10">
        <v>1</v>
      </c>
      <c r="V47" s="10" t="s">
        <v>63</v>
      </c>
      <c r="W47" s="10">
        <v>2</v>
      </c>
      <c r="X47" s="14" t="s">
        <v>398</v>
      </c>
      <c r="Y47" s="18"/>
      <c r="Z47" s="14" t="s">
        <v>95</v>
      </c>
      <c r="AA47" s="15">
        <v>84</v>
      </c>
      <c r="AB47" s="15">
        <v>120</v>
      </c>
      <c r="AC47" s="10">
        <v>80</v>
      </c>
      <c r="AD47" s="10">
        <v>91</v>
      </c>
      <c r="AE47" s="10">
        <v>22</v>
      </c>
      <c r="AF47" s="10" t="s">
        <v>80</v>
      </c>
      <c r="AG47" s="19">
        <v>4</v>
      </c>
      <c r="AH47" s="20">
        <v>15.2</v>
      </c>
      <c r="AI47" s="10">
        <v>8160</v>
      </c>
      <c r="AJ47" s="10">
        <v>195000</v>
      </c>
      <c r="AL47" s="10">
        <v>23</v>
      </c>
      <c r="AM47" s="10">
        <v>0.5</v>
      </c>
      <c r="AN47" s="10">
        <v>7.48</v>
      </c>
      <c r="AO47" s="10">
        <v>111</v>
      </c>
      <c r="AP47" s="20">
        <v>28.1</v>
      </c>
      <c r="AQ47" s="20">
        <v>20.399999999999999</v>
      </c>
      <c r="AR47" s="10">
        <v>-3.1</v>
      </c>
      <c r="AS47" s="10">
        <v>116</v>
      </c>
      <c r="AT47" s="10">
        <v>292</v>
      </c>
      <c r="AU47" s="10">
        <v>734</v>
      </c>
      <c r="AV47" s="10">
        <v>158</v>
      </c>
      <c r="AW47" s="10">
        <v>8.91</v>
      </c>
      <c r="AX47" s="20">
        <v>11.8</v>
      </c>
      <c r="AY47" s="10">
        <v>135.9</v>
      </c>
      <c r="AZ47" s="10">
        <v>3.88</v>
      </c>
      <c r="BA47" s="10">
        <v>100.5</v>
      </c>
      <c r="BB47" s="10">
        <v>0</v>
      </c>
      <c r="BC47" s="10">
        <v>7181</v>
      </c>
      <c r="BD47" s="10">
        <v>82</v>
      </c>
      <c r="BE47" s="20">
        <v>1.2</v>
      </c>
      <c r="BF47" s="10">
        <v>4960000</v>
      </c>
      <c r="BG47" s="10">
        <v>0.94</v>
      </c>
    </row>
    <row r="48" spans="1:71" s="17" customFormat="1" x14ac:dyDescent="0.25">
      <c r="A48" s="9">
        <v>122</v>
      </c>
      <c r="B48" s="10">
        <v>72</v>
      </c>
      <c r="C48" s="10" t="s">
        <v>59</v>
      </c>
      <c r="D48" s="10">
        <v>1</v>
      </c>
      <c r="E48" s="10" t="s">
        <v>74</v>
      </c>
      <c r="F48" s="10">
        <v>3</v>
      </c>
      <c r="G48" s="10" t="s">
        <v>75</v>
      </c>
      <c r="H48" s="10">
        <v>3</v>
      </c>
      <c r="I48" s="10">
        <v>1.6</v>
      </c>
      <c r="J48" s="10">
        <v>70</v>
      </c>
      <c r="K48" s="11">
        <v>27.343749999999996</v>
      </c>
      <c r="L48" s="10" t="s">
        <v>62</v>
      </c>
      <c r="M48" s="10">
        <v>1</v>
      </c>
      <c r="N48" s="10" t="s">
        <v>63</v>
      </c>
      <c r="O48" s="10">
        <v>2</v>
      </c>
      <c r="P48" s="10">
        <v>3</v>
      </c>
      <c r="Q48" s="10" t="s">
        <v>76</v>
      </c>
      <c r="R48" s="10">
        <v>2</v>
      </c>
      <c r="S48" s="10">
        <v>2</v>
      </c>
      <c r="T48" s="10" t="s">
        <v>71</v>
      </c>
      <c r="U48" s="10">
        <v>3</v>
      </c>
      <c r="V48" s="10" t="s">
        <v>63</v>
      </c>
      <c r="W48" s="10">
        <v>2</v>
      </c>
      <c r="X48" s="14" t="s">
        <v>159</v>
      </c>
      <c r="Y48" s="14" t="s">
        <v>124</v>
      </c>
      <c r="Z48" s="14" t="s">
        <v>281</v>
      </c>
      <c r="AA48" s="15">
        <v>93</v>
      </c>
      <c r="AB48" s="15">
        <v>117</v>
      </c>
      <c r="AC48" s="10">
        <v>67</v>
      </c>
      <c r="AD48" s="10">
        <v>93</v>
      </c>
      <c r="AE48" s="10">
        <v>24</v>
      </c>
      <c r="AF48" s="10" t="s">
        <v>106</v>
      </c>
      <c r="AG48" s="19">
        <v>2</v>
      </c>
      <c r="AH48" s="20">
        <v>16.600000000000001</v>
      </c>
      <c r="AI48" s="9">
        <v>6020</v>
      </c>
      <c r="AJ48" s="9">
        <v>259000</v>
      </c>
      <c r="AL48" s="10">
        <v>142</v>
      </c>
      <c r="AM48" s="20">
        <v>2.6</v>
      </c>
      <c r="AT48" s="10">
        <v>261</v>
      </c>
      <c r="AU48" s="9">
        <v>1084</v>
      </c>
      <c r="AV48" s="10">
        <v>33</v>
      </c>
      <c r="AW48" s="10">
        <v>2.3199999999999998</v>
      </c>
      <c r="AX48" s="20">
        <v>12.6</v>
      </c>
      <c r="AY48" s="10">
        <v>131</v>
      </c>
      <c r="AZ48" s="20">
        <v>5.0999999999999996</v>
      </c>
      <c r="BB48" s="10">
        <v>0</v>
      </c>
      <c r="BC48" s="9">
        <v>4395</v>
      </c>
      <c r="BD48" s="10">
        <v>60</v>
      </c>
      <c r="BF48" s="9">
        <v>4770000</v>
      </c>
      <c r="BG48" s="10">
        <v>0.85</v>
      </c>
    </row>
    <row r="49" spans="1:62" s="17" customFormat="1" x14ac:dyDescent="0.25">
      <c r="A49" s="9">
        <v>121</v>
      </c>
      <c r="B49" s="10">
        <v>88</v>
      </c>
      <c r="C49" s="10" t="s">
        <v>59</v>
      </c>
      <c r="D49" s="10">
        <v>1</v>
      </c>
      <c r="E49" s="10" t="s">
        <v>81</v>
      </c>
      <c r="F49" s="10">
        <v>1</v>
      </c>
      <c r="G49" s="10" t="s">
        <v>92</v>
      </c>
      <c r="H49" s="10">
        <v>2</v>
      </c>
      <c r="I49" s="10">
        <v>1.62</v>
      </c>
      <c r="J49" s="10">
        <v>87</v>
      </c>
      <c r="K49" s="11">
        <v>33.150434385002278</v>
      </c>
      <c r="L49" s="10" t="s">
        <v>62</v>
      </c>
      <c r="M49" s="10">
        <v>1</v>
      </c>
      <c r="N49" s="10" t="s">
        <v>71</v>
      </c>
      <c r="O49" s="10">
        <v>1</v>
      </c>
      <c r="P49" s="10">
        <v>3</v>
      </c>
      <c r="Q49" s="10" t="s">
        <v>76</v>
      </c>
      <c r="R49" s="10">
        <v>2</v>
      </c>
      <c r="S49" s="10">
        <v>5</v>
      </c>
      <c r="T49" s="10" t="s">
        <v>77</v>
      </c>
      <c r="U49" s="10">
        <v>1</v>
      </c>
      <c r="V49" s="10" t="s">
        <v>71</v>
      </c>
      <c r="W49" s="10">
        <v>1</v>
      </c>
      <c r="X49" s="14" t="s">
        <v>401</v>
      </c>
      <c r="Y49" s="14" t="s">
        <v>402</v>
      </c>
      <c r="Z49" s="14" t="s">
        <v>90</v>
      </c>
      <c r="AA49" s="15">
        <v>86</v>
      </c>
      <c r="AB49" s="15">
        <v>151</v>
      </c>
      <c r="AC49" s="10">
        <v>85</v>
      </c>
      <c r="AD49" s="10">
        <v>87</v>
      </c>
      <c r="AE49" s="10">
        <v>24</v>
      </c>
      <c r="AF49" s="10" t="s">
        <v>119</v>
      </c>
      <c r="AG49" s="19">
        <v>1</v>
      </c>
      <c r="AH49" s="20">
        <v>11.5</v>
      </c>
      <c r="AI49" s="9">
        <v>9570</v>
      </c>
      <c r="AJ49" s="9">
        <v>268000</v>
      </c>
      <c r="AL49" s="10">
        <v>53</v>
      </c>
      <c r="AM49" s="10">
        <v>0.6</v>
      </c>
      <c r="AN49" s="10">
        <v>7.44</v>
      </c>
      <c r="AO49" s="10">
        <v>89.8</v>
      </c>
      <c r="AP49" s="10">
        <v>38.6</v>
      </c>
      <c r="AQ49" s="20">
        <v>25.8</v>
      </c>
      <c r="AR49" s="20">
        <v>1.7</v>
      </c>
      <c r="AS49" s="10">
        <v>152.6</v>
      </c>
      <c r="AT49" s="10">
        <v>264</v>
      </c>
      <c r="AU49" s="10">
        <v>383</v>
      </c>
      <c r="AV49" s="10">
        <v>72</v>
      </c>
      <c r="AW49" s="10">
        <v>2.99</v>
      </c>
      <c r="AX49" s="20">
        <v>13.2</v>
      </c>
      <c r="AY49" s="10">
        <v>139.19999999999999</v>
      </c>
      <c r="AZ49" s="10">
        <v>4.1500000000000004</v>
      </c>
      <c r="BA49" s="10">
        <v>101.4</v>
      </c>
      <c r="BB49" s="10">
        <v>0</v>
      </c>
      <c r="BC49" s="9">
        <v>8804</v>
      </c>
      <c r="BD49" s="10">
        <v>96</v>
      </c>
      <c r="BE49" s="10">
        <v>1.82</v>
      </c>
      <c r="BF49" s="9">
        <v>3740000</v>
      </c>
      <c r="BG49" s="20">
        <v>1.8</v>
      </c>
    </row>
    <row r="50" spans="1:62" s="17" customFormat="1" x14ac:dyDescent="0.25">
      <c r="A50" s="9">
        <v>124</v>
      </c>
      <c r="B50" s="10">
        <v>35</v>
      </c>
      <c r="C50" s="10" t="s">
        <v>59</v>
      </c>
      <c r="D50" s="10">
        <v>1</v>
      </c>
      <c r="E50" s="10" t="s">
        <v>81</v>
      </c>
      <c r="F50" s="10">
        <v>1</v>
      </c>
      <c r="G50" s="10" t="s">
        <v>92</v>
      </c>
      <c r="H50" s="10">
        <v>2</v>
      </c>
      <c r="I50" s="10">
        <v>1.74</v>
      </c>
      <c r="J50" s="10">
        <v>87</v>
      </c>
      <c r="K50" s="11">
        <v>28.735632183908045</v>
      </c>
      <c r="L50" s="10" t="s">
        <v>62</v>
      </c>
      <c r="M50" s="10">
        <v>1</v>
      </c>
      <c r="N50" s="10" t="s">
        <v>71</v>
      </c>
      <c r="O50" s="10">
        <v>1</v>
      </c>
      <c r="Q50" s="10" t="s">
        <v>64</v>
      </c>
      <c r="R50" s="10">
        <v>2</v>
      </c>
      <c r="S50" s="10">
        <v>9</v>
      </c>
      <c r="T50" s="10" t="s">
        <v>77</v>
      </c>
      <c r="U50" s="10">
        <v>1</v>
      </c>
      <c r="V50" s="10" t="s">
        <v>71</v>
      </c>
      <c r="W50" s="10">
        <v>1</v>
      </c>
      <c r="X50" s="18"/>
      <c r="Y50" s="18"/>
      <c r="Z50" s="14" t="s">
        <v>90</v>
      </c>
      <c r="AA50" s="15">
        <v>103</v>
      </c>
      <c r="AB50" s="15">
        <v>120</v>
      </c>
      <c r="AC50" s="10">
        <v>70</v>
      </c>
      <c r="AD50" s="10">
        <v>93</v>
      </c>
      <c r="AE50" s="10">
        <v>23</v>
      </c>
      <c r="AF50" s="10" t="s">
        <v>85</v>
      </c>
      <c r="AG50" s="19">
        <v>3</v>
      </c>
      <c r="AH50" s="20">
        <v>16.7</v>
      </c>
      <c r="AI50" s="9">
        <v>8570</v>
      </c>
      <c r="AJ50" s="9">
        <v>259000</v>
      </c>
      <c r="AL50" s="10">
        <v>23</v>
      </c>
      <c r="AM50" s="10">
        <v>0.8</v>
      </c>
      <c r="AN50" s="9">
        <v>7.41</v>
      </c>
      <c r="AO50" s="10">
        <v>54.8</v>
      </c>
      <c r="AP50" s="10">
        <v>33.700000000000003</v>
      </c>
      <c r="AQ50" s="20">
        <v>21.1</v>
      </c>
      <c r="AR50" s="10">
        <v>-2.6</v>
      </c>
      <c r="AS50" s="10">
        <v>129.30000000000001</v>
      </c>
      <c r="AT50" s="10">
        <v>380</v>
      </c>
      <c r="AU50" s="10">
        <v>514</v>
      </c>
      <c r="AV50" s="10">
        <v>66</v>
      </c>
      <c r="AW50" s="10">
        <v>18.920000000000002</v>
      </c>
      <c r="AX50" s="20">
        <v>12.3</v>
      </c>
      <c r="AY50" s="10">
        <v>140.9</v>
      </c>
      <c r="AZ50" s="10">
        <v>2.99</v>
      </c>
      <c r="BA50" s="10">
        <v>98.7</v>
      </c>
      <c r="BB50" s="10">
        <v>0</v>
      </c>
      <c r="BC50" s="9">
        <v>7713</v>
      </c>
      <c r="BD50" s="10">
        <v>86</v>
      </c>
      <c r="BE50" s="10">
        <v>2.91</v>
      </c>
      <c r="BF50" s="9">
        <v>5660000</v>
      </c>
      <c r="BG50" s="10">
        <v>0.74</v>
      </c>
    </row>
    <row r="51" spans="1:62" s="17" customFormat="1" x14ac:dyDescent="0.25">
      <c r="A51" s="9">
        <v>126</v>
      </c>
      <c r="B51" s="10">
        <v>94</v>
      </c>
      <c r="C51" s="10" t="s">
        <v>59</v>
      </c>
      <c r="D51" s="10">
        <v>1</v>
      </c>
      <c r="E51" s="10" t="s">
        <v>81</v>
      </c>
      <c r="F51" s="10">
        <v>1</v>
      </c>
      <c r="G51" s="10" t="s">
        <v>61</v>
      </c>
      <c r="H51" s="10">
        <v>4</v>
      </c>
      <c r="I51" s="10">
        <v>1.8</v>
      </c>
      <c r="J51" s="10">
        <v>70</v>
      </c>
      <c r="K51" s="11">
        <v>21.604938271604937</v>
      </c>
      <c r="L51" s="10" t="s">
        <v>62</v>
      </c>
      <c r="M51" s="10">
        <v>1</v>
      </c>
      <c r="N51" s="10" t="s">
        <v>63</v>
      </c>
      <c r="O51" s="10">
        <v>2</v>
      </c>
      <c r="P51" s="10">
        <v>4</v>
      </c>
      <c r="Q51" s="10" t="s">
        <v>76</v>
      </c>
      <c r="R51" s="10">
        <v>2</v>
      </c>
      <c r="S51" s="10">
        <v>2</v>
      </c>
      <c r="T51" s="10" t="s">
        <v>77</v>
      </c>
      <c r="U51" s="10">
        <v>1</v>
      </c>
      <c r="V51" s="10" t="s">
        <v>63</v>
      </c>
      <c r="W51" s="10">
        <v>2</v>
      </c>
      <c r="X51" s="14" t="s">
        <v>159</v>
      </c>
      <c r="Y51" s="14" t="s">
        <v>403</v>
      </c>
      <c r="Z51" s="14" t="s">
        <v>404</v>
      </c>
      <c r="AA51" s="15">
        <v>80</v>
      </c>
      <c r="AB51" s="15">
        <v>110</v>
      </c>
      <c r="AC51" s="10">
        <v>60</v>
      </c>
      <c r="AD51" s="10">
        <v>95</v>
      </c>
      <c r="AE51" s="10">
        <v>18</v>
      </c>
      <c r="AF51" s="10" t="s">
        <v>119</v>
      </c>
      <c r="AG51" s="19">
        <v>1</v>
      </c>
      <c r="AH51" s="10">
        <v>13</v>
      </c>
      <c r="AI51" s="10">
        <v>7930</v>
      </c>
      <c r="AJ51" s="10">
        <v>193000</v>
      </c>
      <c r="AL51" s="10">
        <v>77</v>
      </c>
      <c r="AM51" s="20">
        <v>1.5</v>
      </c>
      <c r="AN51" s="10">
        <v>7.35</v>
      </c>
      <c r="AO51" s="10">
        <v>40</v>
      </c>
      <c r="AP51" s="10">
        <v>37.799999999999997</v>
      </c>
      <c r="AQ51" s="20">
        <v>20.399999999999999</v>
      </c>
      <c r="AR51" s="10">
        <v>-4.5999999999999996</v>
      </c>
      <c r="AS51" s="10">
        <v>107</v>
      </c>
      <c r="AT51" s="10">
        <v>146</v>
      </c>
      <c r="AU51" s="10">
        <v>7137</v>
      </c>
      <c r="AV51" s="10">
        <v>49</v>
      </c>
      <c r="AW51" s="10">
        <v>1.89</v>
      </c>
      <c r="AX51" s="20">
        <v>12.9</v>
      </c>
      <c r="AY51" s="10">
        <v>141</v>
      </c>
      <c r="AZ51" s="20">
        <v>4.8</v>
      </c>
      <c r="BA51" s="10">
        <v>111</v>
      </c>
      <c r="BC51" s="10">
        <v>7216</v>
      </c>
      <c r="BD51" s="10">
        <v>79</v>
      </c>
      <c r="BE51" s="10">
        <v>2.21</v>
      </c>
      <c r="BF51" s="10">
        <v>4500000</v>
      </c>
      <c r="BG51" s="10">
        <v>1.81</v>
      </c>
    </row>
    <row r="52" spans="1:62" s="17" customFormat="1" x14ac:dyDescent="0.25">
      <c r="A52" s="9">
        <v>125</v>
      </c>
      <c r="B52" s="10">
        <v>61</v>
      </c>
      <c r="C52" s="10" t="s">
        <v>59</v>
      </c>
      <c r="D52" s="10">
        <v>1</v>
      </c>
      <c r="E52" s="10" t="s">
        <v>60</v>
      </c>
      <c r="F52" s="10">
        <v>2</v>
      </c>
      <c r="G52" s="10" t="s">
        <v>61</v>
      </c>
      <c r="H52" s="10">
        <v>4</v>
      </c>
      <c r="I52" s="10">
        <v>1.7</v>
      </c>
      <c r="J52" s="10">
        <v>60</v>
      </c>
      <c r="K52" s="11">
        <v>20.761245674740486</v>
      </c>
      <c r="L52" s="10" t="s">
        <v>62</v>
      </c>
      <c r="M52" s="10">
        <v>1</v>
      </c>
      <c r="N52" s="10" t="s">
        <v>63</v>
      </c>
      <c r="O52" s="10">
        <v>2</v>
      </c>
      <c r="P52" s="10">
        <v>1</v>
      </c>
      <c r="Q52" s="10" t="s">
        <v>76</v>
      </c>
      <c r="R52" s="10">
        <v>1</v>
      </c>
      <c r="S52" s="10">
        <v>8</v>
      </c>
      <c r="T52" s="10" t="s">
        <v>71</v>
      </c>
      <c r="U52" s="10">
        <v>3</v>
      </c>
      <c r="V52" s="10" t="s">
        <v>63</v>
      </c>
      <c r="W52" s="10">
        <v>2</v>
      </c>
      <c r="X52" s="14" t="s">
        <v>405</v>
      </c>
      <c r="Y52" s="14" t="s">
        <v>406</v>
      </c>
      <c r="Z52" s="14" t="s">
        <v>407</v>
      </c>
      <c r="AA52" s="15">
        <v>84</v>
      </c>
      <c r="AB52" s="15">
        <v>86</v>
      </c>
      <c r="AC52" s="10">
        <v>54</v>
      </c>
      <c r="AD52" s="10">
        <v>96</v>
      </c>
      <c r="AE52" s="10">
        <v>24</v>
      </c>
      <c r="AF52" s="10" t="s">
        <v>119</v>
      </c>
      <c r="AG52" s="19">
        <v>1</v>
      </c>
      <c r="AH52" s="20">
        <v>8.3000000000000007</v>
      </c>
      <c r="AI52" s="10">
        <v>7900</v>
      </c>
      <c r="AJ52" s="10">
        <v>171000</v>
      </c>
      <c r="AL52" s="10">
        <v>119</v>
      </c>
      <c r="AM52" s="20">
        <v>3.8</v>
      </c>
      <c r="AN52" s="10">
        <v>7.24</v>
      </c>
      <c r="AO52" s="10">
        <v>91.4</v>
      </c>
      <c r="AP52" s="20">
        <v>19.899999999999999</v>
      </c>
      <c r="AQ52" s="20">
        <v>8.5</v>
      </c>
      <c r="AR52" s="10">
        <v>-17.2</v>
      </c>
      <c r="AS52" s="10">
        <v>77</v>
      </c>
      <c r="AT52" s="10">
        <v>236</v>
      </c>
      <c r="AU52" s="10">
        <v>6241</v>
      </c>
      <c r="AV52" s="10">
        <v>28</v>
      </c>
      <c r="AW52" s="10">
        <v>7.84</v>
      </c>
      <c r="AX52" s="20">
        <v>18.899999999999999</v>
      </c>
      <c r="AY52" s="10">
        <v>138</v>
      </c>
      <c r="AZ52" s="20">
        <v>5.4</v>
      </c>
      <c r="BA52" s="10">
        <v>113</v>
      </c>
      <c r="BB52" s="10">
        <v>0</v>
      </c>
      <c r="BC52" s="10">
        <v>6557</v>
      </c>
      <c r="BD52" s="10">
        <v>237</v>
      </c>
      <c r="BE52" s="10">
        <v>1.85</v>
      </c>
      <c r="BF52" s="10">
        <v>2670000</v>
      </c>
      <c r="BG52" s="20">
        <v>1.07</v>
      </c>
    </row>
    <row r="53" spans="1:62" s="17" customFormat="1" x14ac:dyDescent="0.25">
      <c r="A53" s="9">
        <v>128</v>
      </c>
      <c r="B53" s="10">
        <v>79</v>
      </c>
      <c r="C53" s="10" t="s">
        <v>59</v>
      </c>
      <c r="D53" s="10">
        <v>1</v>
      </c>
      <c r="E53" s="10" t="s">
        <v>81</v>
      </c>
      <c r="F53" s="10">
        <v>1</v>
      </c>
      <c r="G53" s="10" t="s">
        <v>92</v>
      </c>
      <c r="H53" s="10">
        <v>2</v>
      </c>
      <c r="I53" s="10">
        <v>1.73</v>
      </c>
      <c r="J53" s="10">
        <v>50</v>
      </c>
      <c r="K53" s="11">
        <v>16.706204684419792</v>
      </c>
      <c r="L53" s="10" t="s">
        <v>62</v>
      </c>
      <c r="M53" s="10">
        <v>1</v>
      </c>
      <c r="N53" s="10" t="s">
        <v>71</v>
      </c>
      <c r="O53" s="10">
        <v>1</v>
      </c>
      <c r="Q53" s="10" t="s">
        <v>64</v>
      </c>
      <c r="R53" s="10">
        <v>2</v>
      </c>
      <c r="S53" s="10">
        <v>4</v>
      </c>
      <c r="T53" s="10" t="s">
        <v>71</v>
      </c>
      <c r="U53" s="10">
        <v>3</v>
      </c>
      <c r="V53" s="10" t="s">
        <v>63</v>
      </c>
      <c r="W53" s="10">
        <v>2</v>
      </c>
      <c r="X53" s="14" t="s">
        <v>408</v>
      </c>
      <c r="Y53" s="14" t="s">
        <v>409</v>
      </c>
      <c r="Z53" s="14" t="s">
        <v>410</v>
      </c>
      <c r="AA53" s="15">
        <v>80</v>
      </c>
      <c r="AB53" s="15">
        <v>108</v>
      </c>
      <c r="AC53" s="10">
        <v>80</v>
      </c>
      <c r="AD53" s="10">
        <v>94</v>
      </c>
      <c r="AE53" s="10">
        <v>24</v>
      </c>
      <c r="AF53" s="10" t="s">
        <v>80</v>
      </c>
      <c r="AG53" s="19">
        <v>4</v>
      </c>
      <c r="AH53" s="20">
        <v>11.3</v>
      </c>
      <c r="AI53" s="10">
        <v>8170</v>
      </c>
      <c r="AJ53" s="10">
        <v>194000</v>
      </c>
      <c r="AL53" s="10">
        <v>39</v>
      </c>
      <c r="AM53" s="10">
        <v>0.5</v>
      </c>
      <c r="AN53" s="10">
        <v>7.42</v>
      </c>
      <c r="AO53" s="10">
        <v>64</v>
      </c>
      <c r="AP53" s="10">
        <v>43.8</v>
      </c>
      <c r="AQ53" s="20">
        <v>28.1</v>
      </c>
      <c r="AR53" s="20">
        <v>3.3</v>
      </c>
      <c r="AS53" s="10">
        <v>184</v>
      </c>
      <c r="AT53" s="10">
        <v>139</v>
      </c>
      <c r="AU53" s="10">
        <v>490</v>
      </c>
      <c r="AV53" s="10">
        <v>15</v>
      </c>
      <c r="AW53" s="10">
        <v>5.81</v>
      </c>
      <c r="AX53" s="20">
        <v>12.4</v>
      </c>
      <c r="AY53" s="10">
        <v>141</v>
      </c>
      <c r="AZ53" s="10">
        <v>3.24</v>
      </c>
      <c r="BA53" s="10">
        <v>4.71</v>
      </c>
      <c r="BB53" s="10">
        <v>0</v>
      </c>
      <c r="BC53" s="10">
        <v>7435</v>
      </c>
      <c r="BD53" s="10">
        <v>82</v>
      </c>
      <c r="BE53" s="10">
        <v>2.58</v>
      </c>
      <c r="BF53" s="10">
        <v>4090000</v>
      </c>
      <c r="BG53" s="20">
        <v>1.03</v>
      </c>
    </row>
    <row r="54" spans="1:62" s="17" customFormat="1" x14ac:dyDescent="0.25">
      <c r="A54" s="67">
        <v>130</v>
      </c>
      <c r="B54" s="65">
        <v>47</v>
      </c>
      <c r="C54" s="10" t="s">
        <v>59</v>
      </c>
      <c r="D54" s="10">
        <v>1</v>
      </c>
      <c r="E54" s="10" t="s">
        <v>74</v>
      </c>
      <c r="F54" s="10">
        <v>3</v>
      </c>
      <c r="G54" s="10" t="s">
        <v>92</v>
      </c>
      <c r="H54" s="10">
        <v>2</v>
      </c>
      <c r="I54" s="65">
        <v>1.73</v>
      </c>
      <c r="J54" s="65">
        <v>96</v>
      </c>
      <c r="K54" s="11">
        <v>32.075912994086003</v>
      </c>
      <c r="L54" s="10" t="s">
        <v>62</v>
      </c>
      <c r="M54" s="10">
        <v>1</v>
      </c>
      <c r="N54" s="10" t="s">
        <v>63</v>
      </c>
      <c r="O54" s="10">
        <v>2</v>
      </c>
      <c r="P54" s="10">
        <v>1</v>
      </c>
      <c r="Q54" s="10" t="s">
        <v>76</v>
      </c>
      <c r="R54" s="10">
        <v>2</v>
      </c>
      <c r="S54" s="10">
        <v>3</v>
      </c>
      <c r="T54" s="10"/>
      <c r="U54" s="10"/>
      <c r="V54" s="10" t="s">
        <v>411</v>
      </c>
      <c r="W54" s="10">
        <v>1</v>
      </c>
      <c r="X54" s="14" t="s">
        <v>160</v>
      </c>
      <c r="Y54" s="72">
        <v>120</v>
      </c>
      <c r="Z54" s="73">
        <v>160110</v>
      </c>
      <c r="AA54" s="49">
        <v>88</v>
      </c>
      <c r="AB54" s="49" t="s">
        <v>64</v>
      </c>
      <c r="AC54" s="65"/>
      <c r="AD54" s="10" t="s">
        <v>64</v>
      </c>
      <c r="AE54" s="10" t="s">
        <v>64</v>
      </c>
      <c r="AF54" s="65">
        <v>5070000</v>
      </c>
      <c r="AG54" s="74" t="s">
        <v>64</v>
      </c>
      <c r="AH54" s="65">
        <v>14.3</v>
      </c>
      <c r="AI54" s="65">
        <v>11927</v>
      </c>
      <c r="AJ54" s="65">
        <v>144000</v>
      </c>
      <c r="AK54" s="65">
        <v>143</v>
      </c>
      <c r="AL54" s="65">
        <v>288</v>
      </c>
      <c r="AM54" s="10"/>
      <c r="AN54" s="10"/>
      <c r="AO54" s="65">
        <v>36</v>
      </c>
      <c r="AP54" s="65">
        <v>102</v>
      </c>
      <c r="AQ54" s="10">
        <v>22.13</v>
      </c>
      <c r="AR54" s="20">
        <v>12.9</v>
      </c>
      <c r="AS54" s="22" t="s">
        <v>64</v>
      </c>
      <c r="AT54" s="22" t="s">
        <v>64</v>
      </c>
      <c r="AU54" s="10"/>
      <c r="AV54" s="65">
        <v>0</v>
      </c>
      <c r="AW54" s="65">
        <v>0</v>
      </c>
      <c r="AX54" s="65">
        <v>0</v>
      </c>
      <c r="AY54" s="65">
        <v>0</v>
      </c>
      <c r="AZ54" s="10"/>
      <c r="BA54" s="65">
        <v>0</v>
      </c>
      <c r="BB54" s="65">
        <v>0</v>
      </c>
      <c r="BC54" s="65">
        <v>0</v>
      </c>
      <c r="BD54" s="65">
        <v>0</v>
      </c>
      <c r="BE54" s="65">
        <v>0</v>
      </c>
      <c r="BF54" s="65">
        <v>0</v>
      </c>
      <c r="BG54" s="10"/>
      <c r="BH54" s="10"/>
      <c r="BI54" s="10"/>
      <c r="BJ54" s="10"/>
    </row>
    <row r="55" spans="1:62" s="17" customFormat="1" ht="15.75" thickBot="1" x14ac:dyDescent="0.3">
      <c r="A55" s="9">
        <v>132</v>
      </c>
      <c r="B55" s="10">
        <v>41</v>
      </c>
      <c r="C55" s="10" t="s">
        <v>86</v>
      </c>
      <c r="D55" s="10">
        <v>2</v>
      </c>
      <c r="E55" s="10" t="s">
        <v>81</v>
      </c>
      <c r="F55" s="10">
        <v>1</v>
      </c>
      <c r="G55" s="10" t="s">
        <v>92</v>
      </c>
      <c r="H55" s="10">
        <v>2</v>
      </c>
      <c r="I55" s="10">
        <v>1.6</v>
      </c>
      <c r="J55" s="10">
        <v>108</v>
      </c>
      <c r="K55" s="11">
        <v>42.187499999999993</v>
      </c>
      <c r="L55" s="10" t="s">
        <v>62</v>
      </c>
      <c r="M55" s="10">
        <v>1</v>
      </c>
      <c r="N55" s="10" t="s">
        <v>71</v>
      </c>
      <c r="O55" s="10">
        <v>1</v>
      </c>
      <c r="P55" s="10" t="s">
        <v>64</v>
      </c>
      <c r="Q55" s="10"/>
      <c r="R55" s="10">
        <v>2</v>
      </c>
      <c r="S55" s="10">
        <v>4</v>
      </c>
      <c r="T55" s="10" t="s">
        <v>77</v>
      </c>
      <c r="U55" s="10">
        <v>1</v>
      </c>
      <c r="V55" s="10" t="s">
        <v>63</v>
      </c>
      <c r="W55" s="10">
        <v>2</v>
      </c>
      <c r="X55" s="14" t="s">
        <v>206</v>
      </c>
      <c r="Y55" s="18"/>
      <c r="Z55" s="14" t="s">
        <v>413</v>
      </c>
      <c r="AA55" s="15">
        <v>78</v>
      </c>
      <c r="AB55" s="15">
        <v>118</v>
      </c>
      <c r="AC55" s="10">
        <v>58</v>
      </c>
      <c r="AD55" s="10">
        <v>92</v>
      </c>
      <c r="AE55" s="10">
        <v>25</v>
      </c>
      <c r="AF55" s="10" t="s">
        <v>80</v>
      </c>
      <c r="AG55" s="19">
        <v>4</v>
      </c>
      <c r="AH55" s="20">
        <v>12.3</v>
      </c>
      <c r="AI55" s="10">
        <v>9240</v>
      </c>
      <c r="AJ55" s="10">
        <v>157000</v>
      </c>
      <c r="AL55" s="10">
        <v>23</v>
      </c>
      <c r="AM55" s="10">
        <v>0.6</v>
      </c>
      <c r="AN55" s="10">
        <v>7.43</v>
      </c>
      <c r="AO55" s="10">
        <v>66.400000000000006</v>
      </c>
      <c r="AP55" s="10">
        <v>34.799999999999997</v>
      </c>
      <c r="AQ55" s="20">
        <v>22.7</v>
      </c>
      <c r="AR55" s="10">
        <v>-1.1000000000000001</v>
      </c>
      <c r="AS55" s="10">
        <v>124</v>
      </c>
      <c r="AT55" s="10">
        <v>305</v>
      </c>
      <c r="AU55" s="10">
        <v>1109</v>
      </c>
      <c r="AV55" s="10">
        <v>44</v>
      </c>
      <c r="AW55" s="10">
        <v>7.28</v>
      </c>
      <c r="AX55" s="20">
        <v>11.3</v>
      </c>
      <c r="AY55" s="10">
        <v>141</v>
      </c>
      <c r="AZ55" s="20">
        <v>3.8</v>
      </c>
      <c r="BA55" s="10">
        <v>104.2</v>
      </c>
      <c r="BB55" s="10">
        <v>0</v>
      </c>
      <c r="BC55" s="10">
        <v>7669</v>
      </c>
      <c r="BD55" s="10">
        <v>92</v>
      </c>
      <c r="BF55" s="10">
        <v>4100000</v>
      </c>
      <c r="BG55" s="10">
        <v>0.83</v>
      </c>
    </row>
    <row r="56" spans="1:62" s="17" customFormat="1" ht="12.75" customHeight="1" thickBot="1" x14ac:dyDescent="0.3">
      <c r="A56" s="9">
        <v>3</v>
      </c>
      <c r="B56" s="10">
        <v>49</v>
      </c>
      <c r="C56" s="10" t="s">
        <v>59</v>
      </c>
      <c r="D56" s="10">
        <v>1</v>
      </c>
      <c r="E56" s="10" t="s">
        <v>60</v>
      </c>
      <c r="F56" s="10">
        <v>2</v>
      </c>
      <c r="G56" s="10" t="s">
        <v>70</v>
      </c>
      <c r="H56" s="10">
        <v>1</v>
      </c>
      <c r="I56" s="10">
        <v>1.92</v>
      </c>
      <c r="J56" s="10">
        <v>96</v>
      </c>
      <c r="K56" s="11">
        <v>26.041666666666668</v>
      </c>
      <c r="L56" s="10" t="s">
        <v>220</v>
      </c>
      <c r="M56" s="10">
        <v>2</v>
      </c>
      <c r="N56" s="10" t="s">
        <v>71</v>
      </c>
      <c r="O56" s="10">
        <v>1</v>
      </c>
      <c r="P56" s="10">
        <v>2</v>
      </c>
      <c r="Q56" s="10" t="s">
        <v>76</v>
      </c>
      <c r="R56" s="10">
        <v>2</v>
      </c>
      <c r="S56" s="10">
        <v>5</v>
      </c>
      <c r="X56" s="29" t="s">
        <v>389</v>
      </c>
      <c r="Y56" s="29"/>
      <c r="Z56" s="29" t="s">
        <v>417</v>
      </c>
      <c r="AA56" s="30">
        <v>98</v>
      </c>
      <c r="AB56" s="15">
        <v>135</v>
      </c>
      <c r="AC56" s="10">
        <v>94</v>
      </c>
      <c r="AD56" s="10">
        <v>94</v>
      </c>
      <c r="AE56" s="31">
        <v>17</v>
      </c>
      <c r="AF56" s="32" t="s">
        <v>69</v>
      </c>
      <c r="AG56" s="33">
        <v>0</v>
      </c>
      <c r="AH56" s="32">
        <v>12.8</v>
      </c>
      <c r="AI56" s="31">
        <v>4700</v>
      </c>
      <c r="AJ56" s="31">
        <v>214000</v>
      </c>
      <c r="AK56" s="31">
        <v>171</v>
      </c>
      <c r="AL56" s="31">
        <v>26</v>
      </c>
      <c r="AM56" s="32">
        <v>1</v>
      </c>
      <c r="AN56" s="32">
        <v>7.46</v>
      </c>
      <c r="AO56" s="31">
        <v>88</v>
      </c>
      <c r="AP56" s="31">
        <v>36</v>
      </c>
      <c r="AQ56" s="32">
        <v>25.6</v>
      </c>
      <c r="AR56" s="32">
        <v>1.9</v>
      </c>
      <c r="AS56" s="32"/>
      <c r="AT56" s="32"/>
      <c r="AW56" s="32">
        <v>24.6</v>
      </c>
      <c r="AX56" s="32">
        <v>14.7</v>
      </c>
      <c r="AY56" s="32"/>
      <c r="AZ56" s="32">
        <v>3.8</v>
      </c>
      <c r="BA56" s="32"/>
      <c r="BB56" s="31">
        <v>12</v>
      </c>
      <c r="BC56" s="32">
        <v>78.8</v>
      </c>
      <c r="BD56" s="32">
        <v>0.4</v>
      </c>
      <c r="BE56" s="32"/>
      <c r="BF56" s="31">
        <v>4380000</v>
      </c>
      <c r="BG56" s="32">
        <v>0.94</v>
      </c>
    </row>
    <row r="57" spans="1:62" s="23" customFormat="1" ht="15.75" thickBot="1" x14ac:dyDescent="0.3">
      <c r="A57" s="21">
        <v>81</v>
      </c>
      <c r="B57" s="15">
        <v>63</v>
      </c>
      <c r="C57" s="15" t="s">
        <v>59</v>
      </c>
      <c r="D57" s="15">
        <v>1</v>
      </c>
      <c r="E57" s="15" t="s">
        <v>81</v>
      </c>
      <c r="F57" s="15">
        <v>1</v>
      </c>
      <c r="G57" s="15" t="s">
        <v>70</v>
      </c>
      <c r="H57" s="15">
        <v>1</v>
      </c>
      <c r="I57" s="15">
        <v>1.76</v>
      </c>
      <c r="J57" s="15">
        <v>94</v>
      </c>
      <c r="K57" s="11">
        <f t="shared" ref="K57" si="0">J57/(I57*I57)</f>
        <v>30.346074380165291</v>
      </c>
      <c r="L57" s="15" t="s">
        <v>62</v>
      </c>
      <c r="M57" s="15">
        <v>1</v>
      </c>
      <c r="N57" s="15" t="s">
        <v>63</v>
      </c>
      <c r="O57" s="15">
        <v>2</v>
      </c>
      <c r="P57" s="10">
        <v>1</v>
      </c>
      <c r="Q57" s="10" t="s">
        <v>76</v>
      </c>
      <c r="R57" s="10">
        <v>2</v>
      </c>
      <c r="S57" s="10">
        <v>3</v>
      </c>
      <c r="T57" s="15" t="s">
        <v>77</v>
      </c>
      <c r="U57" s="15">
        <v>1</v>
      </c>
      <c r="V57" s="15" t="s">
        <v>63</v>
      </c>
      <c r="W57" s="15">
        <v>2</v>
      </c>
      <c r="X57" s="14" t="s">
        <v>256</v>
      </c>
      <c r="Y57" s="14" t="s">
        <v>364</v>
      </c>
      <c r="Z57" s="14" t="s">
        <v>95</v>
      </c>
      <c r="AA57" s="15">
        <v>97</v>
      </c>
      <c r="AD57" s="15">
        <v>89</v>
      </c>
      <c r="AE57" s="15">
        <v>15</v>
      </c>
      <c r="AF57" s="15" t="s">
        <v>85</v>
      </c>
      <c r="AG57" s="19">
        <v>3</v>
      </c>
      <c r="AH57" s="15">
        <v>13</v>
      </c>
      <c r="AI57" s="21">
        <v>8180</v>
      </c>
      <c r="AJ57" s="21">
        <v>137000</v>
      </c>
      <c r="AK57" s="15">
        <v>134</v>
      </c>
      <c r="AL57" s="15">
        <v>50</v>
      </c>
      <c r="AM57" s="38">
        <v>1.3</v>
      </c>
      <c r="AN57" s="15">
        <v>7.45</v>
      </c>
      <c r="AO57" s="15">
        <v>51.4</v>
      </c>
      <c r="AP57" s="38">
        <v>29.5</v>
      </c>
      <c r="AQ57" s="38">
        <v>20.5</v>
      </c>
      <c r="AR57" s="15">
        <v>-3.5</v>
      </c>
      <c r="AS57" s="15">
        <v>124</v>
      </c>
      <c r="AT57" s="15">
        <v>334</v>
      </c>
      <c r="AU57" s="21">
        <v>1063</v>
      </c>
      <c r="AV57" s="15">
        <v>259</v>
      </c>
      <c r="AW57" s="15">
        <v>22.91</v>
      </c>
      <c r="AX57" s="38">
        <v>12.7</v>
      </c>
      <c r="AY57" s="15">
        <v>134</v>
      </c>
      <c r="AZ57" s="38">
        <v>3.8</v>
      </c>
      <c r="BA57" s="15">
        <v>128</v>
      </c>
      <c r="BB57" s="15">
        <v>0</v>
      </c>
      <c r="BC57" s="21">
        <v>6708</v>
      </c>
      <c r="BD57" s="15">
        <v>82</v>
      </c>
      <c r="BE57" s="15">
        <v>0.9</v>
      </c>
      <c r="BF57" s="21">
        <v>4310000</v>
      </c>
      <c r="BG57" s="15">
        <v>0.6</v>
      </c>
    </row>
    <row r="58" spans="1:62" s="17" customFormat="1" ht="12.75" customHeight="1" thickBot="1" x14ac:dyDescent="0.3">
      <c r="A58" s="9">
        <v>4</v>
      </c>
      <c r="B58" s="10">
        <v>53</v>
      </c>
      <c r="C58" s="10" t="s">
        <v>59</v>
      </c>
      <c r="D58" s="10">
        <v>1</v>
      </c>
      <c r="E58" s="10" t="s">
        <v>81</v>
      </c>
      <c r="F58" s="10">
        <v>1</v>
      </c>
      <c r="G58" s="10" t="s">
        <v>92</v>
      </c>
      <c r="H58" s="10">
        <v>2</v>
      </c>
      <c r="I58" s="10">
        <v>1.68</v>
      </c>
      <c r="J58" s="10">
        <v>90</v>
      </c>
      <c r="K58" s="11">
        <v>31.887755102040821</v>
      </c>
      <c r="L58" s="10" t="s">
        <v>220</v>
      </c>
      <c r="M58" s="10">
        <v>2</v>
      </c>
      <c r="N58" s="10" t="s">
        <v>71</v>
      </c>
      <c r="O58" s="10">
        <v>1</v>
      </c>
      <c r="P58" s="10">
        <v>7</v>
      </c>
      <c r="Q58" s="10" t="s">
        <v>301</v>
      </c>
      <c r="R58" s="10">
        <v>2</v>
      </c>
      <c r="S58" s="10">
        <v>13</v>
      </c>
      <c r="V58" s="10" t="s">
        <v>418</v>
      </c>
      <c r="W58" s="10">
        <v>1</v>
      </c>
      <c r="X58" s="29" t="s">
        <v>256</v>
      </c>
      <c r="Y58" s="29" t="s">
        <v>326</v>
      </c>
      <c r="Z58" s="29" t="s">
        <v>419</v>
      </c>
      <c r="AA58" s="30">
        <v>95</v>
      </c>
      <c r="AB58" s="15">
        <v>109</v>
      </c>
      <c r="AC58" s="10">
        <v>73</v>
      </c>
      <c r="AD58" s="10">
        <v>96</v>
      </c>
      <c r="AE58" s="31">
        <v>18</v>
      </c>
      <c r="AF58" s="32" t="s">
        <v>69</v>
      </c>
      <c r="AG58" s="33">
        <v>0</v>
      </c>
      <c r="AH58" s="32">
        <v>14.1</v>
      </c>
      <c r="AI58" s="31">
        <v>11200</v>
      </c>
      <c r="AJ58" s="31">
        <v>242000</v>
      </c>
      <c r="AK58" s="32"/>
      <c r="AL58" s="31">
        <v>73</v>
      </c>
      <c r="AM58" s="32">
        <v>0.9</v>
      </c>
      <c r="AN58" s="32">
        <v>7.39</v>
      </c>
      <c r="AO58" s="31">
        <v>90</v>
      </c>
      <c r="AP58" s="31">
        <v>34</v>
      </c>
      <c r="AQ58" s="32">
        <v>20.6</v>
      </c>
      <c r="AR58" s="32">
        <v>-3.6</v>
      </c>
      <c r="AS58" s="32"/>
      <c r="AT58" s="32"/>
      <c r="AU58" s="31">
        <v>997</v>
      </c>
      <c r="AW58" s="32">
        <v>15.8</v>
      </c>
      <c r="AX58" s="32">
        <v>13.4</v>
      </c>
      <c r="AY58" s="31">
        <v>130</v>
      </c>
      <c r="AZ58" s="32">
        <v>4.5999999999999996</v>
      </c>
      <c r="BA58" s="32"/>
      <c r="BB58" s="32">
        <v>0.01</v>
      </c>
      <c r="BC58" s="31">
        <v>9912</v>
      </c>
      <c r="BD58" s="31">
        <v>104</v>
      </c>
      <c r="BE58" s="32">
        <v>1.9</v>
      </c>
      <c r="BF58" s="31">
        <v>4490000</v>
      </c>
      <c r="BG58" s="32">
        <v>0.35</v>
      </c>
    </row>
    <row r="59" spans="1:62" s="17" customFormat="1" ht="15.75" customHeight="1" thickBot="1" x14ac:dyDescent="0.3">
      <c r="A59" s="9">
        <v>5</v>
      </c>
      <c r="B59" s="10">
        <v>68</v>
      </c>
      <c r="C59" s="10" t="s">
        <v>59</v>
      </c>
      <c r="D59" s="10">
        <v>1</v>
      </c>
      <c r="E59" s="10" t="s">
        <v>74</v>
      </c>
      <c r="F59" s="10">
        <v>3</v>
      </c>
      <c r="G59" s="10" t="s">
        <v>92</v>
      </c>
      <c r="H59" s="10">
        <v>2</v>
      </c>
      <c r="I59" s="10">
        <v>1.7</v>
      </c>
      <c r="J59" s="10">
        <v>70</v>
      </c>
      <c r="K59" s="11">
        <v>24.221453287197235</v>
      </c>
      <c r="L59" s="10" t="s">
        <v>220</v>
      </c>
      <c r="M59" s="10">
        <v>2</v>
      </c>
      <c r="N59" s="10" t="s">
        <v>71</v>
      </c>
      <c r="O59" s="10">
        <v>1</v>
      </c>
      <c r="P59" s="10">
        <v>2</v>
      </c>
      <c r="Q59" s="10" t="s">
        <v>76</v>
      </c>
      <c r="R59" s="10">
        <v>2</v>
      </c>
      <c r="S59" s="10">
        <v>4</v>
      </c>
      <c r="X59" s="29" t="s">
        <v>256</v>
      </c>
      <c r="Y59" s="29" t="s">
        <v>326</v>
      </c>
      <c r="Z59" s="29" t="s">
        <v>420</v>
      </c>
      <c r="AA59" s="30">
        <v>79</v>
      </c>
      <c r="AB59" s="15">
        <v>163</v>
      </c>
      <c r="AC59" s="10">
        <v>95</v>
      </c>
      <c r="AD59" s="10">
        <v>91</v>
      </c>
      <c r="AE59" s="31">
        <v>26</v>
      </c>
      <c r="AF59" s="32" t="s">
        <v>69</v>
      </c>
      <c r="AG59" s="33">
        <v>0</v>
      </c>
      <c r="AH59" s="32">
        <v>11.1</v>
      </c>
      <c r="AI59" s="31">
        <v>8800</v>
      </c>
      <c r="AJ59" s="31">
        <v>307000</v>
      </c>
      <c r="AK59" s="31">
        <v>138</v>
      </c>
      <c r="AL59" s="31">
        <v>51</v>
      </c>
      <c r="AM59" s="32">
        <v>1.2</v>
      </c>
      <c r="AN59" s="32">
        <v>7.33</v>
      </c>
      <c r="AO59" s="31">
        <v>27</v>
      </c>
      <c r="AP59" s="31">
        <v>37</v>
      </c>
      <c r="AQ59" s="32">
        <v>19.5</v>
      </c>
      <c r="AR59" s="32">
        <v>-5.9</v>
      </c>
      <c r="AS59" s="32"/>
      <c r="AT59" s="32"/>
      <c r="AU59" s="31">
        <v>1250</v>
      </c>
      <c r="AW59" s="32">
        <v>24.6</v>
      </c>
      <c r="AX59" s="32">
        <v>40.700000000000003</v>
      </c>
      <c r="AY59" s="31">
        <v>131</v>
      </c>
      <c r="AZ59" s="32">
        <v>4.9000000000000004</v>
      </c>
      <c r="BA59" s="32"/>
      <c r="BB59" s="31">
        <v>12</v>
      </c>
      <c r="BC59" s="31">
        <v>7058</v>
      </c>
      <c r="BD59" s="31">
        <v>44</v>
      </c>
      <c r="BE59" s="32"/>
      <c r="BF59" s="31">
        <v>3780000</v>
      </c>
      <c r="BG59" s="32">
        <v>1.1599999999999999</v>
      </c>
    </row>
    <row r="60" spans="1:62" s="17" customFormat="1" ht="16.5" customHeight="1" thickBot="1" x14ac:dyDescent="0.3">
      <c r="A60" s="9">
        <v>6</v>
      </c>
      <c r="B60" s="10">
        <v>52</v>
      </c>
      <c r="C60" s="10" t="s">
        <v>59</v>
      </c>
      <c r="D60" s="10">
        <v>1</v>
      </c>
      <c r="E60" s="10" t="s">
        <v>81</v>
      </c>
      <c r="F60" s="10">
        <v>1</v>
      </c>
      <c r="G60" s="10" t="s">
        <v>92</v>
      </c>
      <c r="H60" s="10">
        <v>2</v>
      </c>
      <c r="I60" s="10">
        <v>1.68</v>
      </c>
      <c r="J60" s="10">
        <v>112</v>
      </c>
      <c r="K60" s="11">
        <v>39.682539682539691</v>
      </c>
      <c r="L60" s="10" t="s">
        <v>220</v>
      </c>
      <c r="M60" s="10">
        <v>2</v>
      </c>
      <c r="N60" s="10" t="s">
        <v>71</v>
      </c>
      <c r="O60" s="10">
        <v>1</v>
      </c>
      <c r="P60" s="10">
        <v>10</v>
      </c>
      <c r="Q60" s="10" t="s">
        <v>301</v>
      </c>
      <c r="R60" s="10">
        <v>2</v>
      </c>
      <c r="S60" s="10">
        <v>38</v>
      </c>
      <c r="X60" s="29" t="s">
        <v>206</v>
      </c>
      <c r="Y60" s="29"/>
      <c r="Z60" s="29" t="s">
        <v>423</v>
      </c>
      <c r="AA60" s="30">
        <v>86</v>
      </c>
      <c r="AB60" s="15">
        <v>127</v>
      </c>
      <c r="AC60" s="10">
        <v>87</v>
      </c>
      <c r="AD60" s="10">
        <v>91</v>
      </c>
      <c r="AE60" s="31">
        <v>20</v>
      </c>
      <c r="AF60" s="32" t="s">
        <v>80</v>
      </c>
      <c r="AG60" s="33">
        <v>4</v>
      </c>
      <c r="AH60" s="32">
        <v>15.4</v>
      </c>
      <c r="AI60" s="31">
        <v>9600</v>
      </c>
      <c r="AJ60" s="31">
        <v>259000</v>
      </c>
      <c r="AK60" s="32"/>
      <c r="AL60" s="31">
        <v>74</v>
      </c>
      <c r="AM60" s="32"/>
      <c r="AN60" s="32">
        <v>7.44</v>
      </c>
      <c r="AO60" s="31">
        <v>62</v>
      </c>
      <c r="AP60" s="31">
        <v>37</v>
      </c>
      <c r="AQ60" s="32">
        <v>25.1</v>
      </c>
      <c r="AR60" s="32">
        <v>1.2</v>
      </c>
      <c r="AS60" s="32"/>
      <c r="AT60" s="32"/>
      <c r="AU60" s="31">
        <v>1536</v>
      </c>
      <c r="AV60" s="10">
        <v>0</v>
      </c>
      <c r="AW60" s="32">
        <v>43.7</v>
      </c>
      <c r="AX60" s="32"/>
      <c r="AY60" s="31">
        <v>137</v>
      </c>
      <c r="AZ60" s="32">
        <v>4.2</v>
      </c>
      <c r="BA60" s="32"/>
      <c r="BB60" s="31">
        <v>6</v>
      </c>
      <c r="BC60" s="32"/>
      <c r="BD60" s="31">
        <v>96</v>
      </c>
      <c r="BE60" s="32"/>
      <c r="BF60" s="31">
        <v>4870000</v>
      </c>
      <c r="BG60" s="32"/>
    </row>
    <row r="61" spans="1:62" s="17" customFormat="1" ht="19.5" customHeight="1" thickBot="1" x14ac:dyDescent="0.3">
      <c r="A61" s="9">
        <v>9</v>
      </c>
      <c r="B61" s="10">
        <v>69</v>
      </c>
      <c r="C61" s="10" t="s">
        <v>59</v>
      </c>
      <c r="D61" s="10">
        <v>1</v>
      </c>
      <c r="E61" s="10" t="s">
        <v>81</v>
      </c>
      <c r="F61" s="10">
        <v>1</v>
      </c>
      <c r="G61" s="10" t="s">
        <v>61</v>
      </c>
      <c r="H61" s="10">
        <v>4</v>
      </c>
      <c r="I61" s="10">
        <v>1.68</v>
      </c>
      <c r="J61" s="10">
        <v>70</v>
      </c>
      <c r="K61" s="11">
        <v>24.801587301587304</v>
      </c>
      <c r="L61" s="10" t="s">
        <v>220</v>
      </c>
      <c r="M61" s="10">
        <v>2</v>
      </c>
      <c r="N61" s="10" t="s">
        <v>71</v>
      </c>
      <c r="O61" s="10">
        <v>1</v>
      </c>
      <c r="P61" s="10">
        <v>4</v>
      </c>
      <c r="Q61" s="10" t="s">
        <v>76</v>
      </c>
      <c r="R61" s="10">
        <v>2</v>
      </c>
      <c r="S61" s="10">
        <v>5</v>
      </c>
      <c r="T61" s="10" t="s">
        <v>424</v>
      </c>
      <c r="U61" s="10">
        <v>2</v>
      </c>
      <c r="X61" s="28" t="s">
        <v>425</v>
      </c>
      <c r="Y61" s="29" t="s">
        <v>426</v>
      </c>
      <c r="Z61" s="29" t="s">
        <v>427</v>
      </c>
      <c r="AA61" s="30">
        <v>74</v>
      </c>
      <c r="AB61" s="15">
        <v>136</v>
      </c>
      <c r="AC61" s="10">
        <v>79</v>
      </c>
      <c r="AD61" s="10">
        <v>90</v>
      </c>
      <c r="AE61" s="31">
        <v>18</v>
      </c>
      <c r="AF61" s="32" t="s">
        <v>119</v>
      </c>
      <c r="AG61" s="33">
        <v>1</v>
      </c>
      <c r="AH61" s="32">
        <v>11.1</v>
      </c>
      <c r="AI61" s="31">
        <v>3300</v>
      </c>
      <c r="AJ61" s="31">
        <v>304000</v>
      </c>
      <c r="AK61" s="32"/>
      <c r="AL61" s="31">
        <v>22</v>
      </c>
      <c r="AM61" s="32">
        <v>0.7</v>
      </c>
      <c r="AN61" s="32">
        <v>7.46</v>
      </c>
      <c r="AO61" s="31">
        <v>93</v>
      </c>
      <c r="AP61" s="31">
        <v>34</v>
      </c>
      <c r="AQ61" s="32">
        <v>24.2</v>
      </c>
      <c r="AR61" s="32">
        <v>0.6</v>
      </c>
      <c r="AS61" s="32"/>
      <c r="AT61" s="32"/>
      <c r="AU61" s="31">
        <v>531</v>
      </c>
      <c r="AV61" s="10">
        <v>0</v>
      </c>
      <c r="AW61" s="32">
        <v>12.9</v>
      </c>
      <c r="AX61" s="32">
        <v>13.6</v>
      </c>
      <c r="AY61" s="31">
        <v>131</v>
      </c>
      <c r="AZ61" s="32">
        <v>3.5</v>
      </c>
      <c r="BA61" s="32"/>
      <c r="BB61" s="31">
        <v>16</v>
      </c>
      <c r="BC61" s="31">
        <v>2402</v>
      </c>
      <c r="BD61" s="31">
        <v>20</v>
      </c>
      <c r="BE61" s="32"/>
      <c r="BF61" s="31">
        <v>3780000</v>
      </c>
      <c r="BG61" s="32">
        <v>1.22</v>
      </c>
    </row>
    <row r="62" spans="1:62" s="17" customFormat="1" ht="18.75" customHeight="1" thickBot="1" x14ac:dyDescent="0.3">
      <c r="A62" s="9">
        <v>10</v>
      </c>
      <c r="B62" s="10">
        <v>55</v>
      </c>
      <c r="C62" s="10" t="s">
        <v>86</v>
      </c>
      <c r="D62" s="10">
        <v>2</v>
      </c>
      <c r="E62" s="10" t="s">
        <v>81</v>
      </c>
      <c r="F62" s="10">
        <v>1</v>
      </c>
      <c r="G62" s="10" t="s">
        <v>75</v>
      </c>
      <c r="H62" s="10">
        <v>3</v>
      </c>
      <c r="I62" s="10">
        <v>1.69</v>
      </c>
      <c r="J62" s="10">
        <v>80</v>
      </c>
      <c r="K62" s="11">
        <v>28.010223731662059</v>
      </c>
      <c r="L62" s="10" t="s">
        <v>62</v>
      </c>
      <c r="M62" s="10">
        <v>1</v>
      </c>
      <c r="N62" s="10" t="s">
        <v>71</v>
      </c>
      <c r="O62" s="10">
        <v>1</v>
      </c>
      <c r="P62" s="10">
        <v>1</v>
      </c>
      <c r="Q62" s="10" t="s">
        <v>76</v>
      </c>
      <c r="R62" s="10">
        <v>2</v>
      </c>
      <c r="S62" s="10">
        <v>7</v>
      </c>
      <c r="T62" s="10" t="s">
        <v>248</v>
      </c>
      <c r="U62" s="10">
        <v>2</v>
      </c>
      <c r="V62" s="10" t="s">
        <v>383</v>
      </c>
      <c r="W62" s="10">
        <v>1</v>
      </c>
      <c r="X62" s="29" t="s">
        <v>428</v>
      </c>
      <c r="Y62" s="29" t="s">
        <v>429</v>
      </c>
      <c r="Z62" s="29" t="s">
        <v>430</v>
      </c>
      <c r="AA62" s="30">
        <v>85</v>
      </c>
      <c r="AB62" s="15">
        <v>135</v>
      </c>
      <c r="AC62" s="10">
        <v>81</v>
      </c>
      <c r="AD62" s="10">
        <v>90</v>
      </c>
      <c r="AE62" s="31">
        <v>20</v>
      </c>
      <c r="AF62" s="32" t="s">
        <v>69</v>
      </c>
      <c r="AG62" s="33">
        <v>0</v>
      </c>
      <c r="AH62" s="32">
        <v>8.9</v>
      </c>
      <c r="AI62" s="31">
        <v>4300</v>
      </c>
      <c r="AJ62" s="31">
        <v>127000</v>
      </c>
      <c r="AK62" s="32"/>
      <c r="AL62" s="31">
        <v>36</v>
      </c>
      <c r="AM62" s="32">
        <v>1.3</v>
      </c>
      <c r="AN62" s="32">
        <v>7.47</v>
      </c>
      <c r="AO62" s="31">
        <v>122</v>
      </c>
      <c r="AP62" s="31">
        <v>33</v>
      </c>
      <c r="AQ62" s="31">
        <v>24</v>
      </c>
      <c r="AR62" s="32">
        <v>0.5</v>
      </c>
      <c r="AS62" s="32"/>
      <c r="AT62" s="32"/>
      <c r="AU62" s="31">
        <v>765</v>
      </c>
      <c r="AV62" s="10">
        <v>0</v>
      </c>
      <c r="AW62" s="32">
        <v>22.4</v>
      </c>
      <c r="AX62" s="32">
        <v>13.8</v>
      </c>
      <c r="AY62" s="31">
        <v>137</v>
      </c>
      <c r="AZ62" s="32">
        <v>3.3</v>
      </c>
      <c r="BA62" s="32"/>
      <c r="BB62" s="32">
        <v>0.02</v>
      </c>
      <c r="BC62" s="31">
        <v>3345</v>
      </c>
      <c r="BD62" s="31">
        <v>13</v>
      </c>
      <c r="BE62" s="32"/>
      <c r="BF62" s="31">
        <v>4660000</v>
      </c>
      <c r="BG62" s="32">
        <v>1.65</v>
      </c>
    </row>
    <row r="63" spans="1:62" s="17" customFormat="1" ht="15" customHeight="1" thickBot="1" x14ac:dyDescent="0.3">
      <c r="A63" s="9">
        <v>11</v>
      </c>
      <c r="B63" s="10">
        <v>64</v>
      </c>
      <c r="C63" s="10" t="s">
        <v>59</v>
      </c>
      <c r="D63" s="10">
        <v>1</v>
      </c>
      <c r="E63" s="10" t="s">
        <v>60</v>
      </c>
      <c r="F63" s="10">
        <v>2</v>
      </c>
      <c r="G63" s="10" t="s">
        <v>92</v>
      </c>
      <c r="H63" s="10">
        <v>2</v>
      </c>
      <c r="I63" s="10">
        <v>1.75</v>
      </c>
      <c r="J63" s="10">
        <v>70</v>
      </c>
      <c r="K63" s="11">
        <v>22.857142857142858</v>
      </c>
      <c r="L63" s="10" t="s">
        <v>220</v>
      </c>
      <c r="M63" s="10">
        <v>2</v>
      </c>
      <c r="N63" s="10" t="s">
        <v>71</v>
      </c>
      <c r="O63" s="10">
        <v>1</v>
      </c>
      <c r="P63" s="10">
        <v>5</v>
      </c>
      <c r="Q63" s="10" t="s">
        <v>76</v>
      </c>
      <c r="R63" s="10">
        <v>2</v>
      </c>
      <c r="S63" s="10">
        <v>6</v>
      </c>
      <c r="X63" s="29" t="s">
        <v>431</v>
      </c>
      <c r="Y63" s="29"/>
      <c r="Z63" s="29" t="s">
        <v>181</v>
      </c>
      <c r="AA63" s="30">
        <v>104</v>
      </c>
      <c r="AB63" s="15">
        <v>145</v>
      </c>
      <c r="AC63" s="10">
        <v>96</v>
      </c>
      <c r="AD63" s="10">
        <v>98</v>
      </c>
      <c r="AE63" s="31">
        <v>19</v>
      </c>
      <c r="AF63" s="32" t="s">
        <v>106</v>
      </c>
      <c r="AG63" s="33">
        <v>2</v>
      </c>
      <c r="AH63" s="32">
        <v>11.86</v>
      </c>
      <c r="AI63" s="31">
        <v>6200</v>
      </c>
      <c r="AJ63" s="31">
        <v>196000</v>
      </c>
      <c r="AK63" s="32"/>
      <c r="AL63" s="31">
        <v>34</v>
      </c>
      <c r="AM63" s="32">
        <v>1.2</v>
      </c>
      <c r="AN63" s="32">
        <v>7.46</v>
      </c>
      <c r="AO63" s="31">
        <v>103</v>
      </c>
      <c r="AP63" s="31">
        <v>35</v>
      </c>
      <c r="AQ63" s="32">
        <v>24.9</v>
      </c>
      <c r="AR63" s="32">
        <v>1.3</v>
      </c>
      <c r="AS63" s="31">
        <v>138</v>
      </c>
      <c r="AT63" s="32"/>
      <c r="AU63" s="31">
        <v>1240</v>
      </c>
      <c r="AV63" s="10">
        <v>0</v>
      </c>
      <c r="AW63" s="32">
        <v>30.6</v>
      </c>
      <c r="AX63" s="32">
        <v>13.1</v>
      </c>
      <c r="AY63" s="31">
        <v>131</v>
      </c>
      <c r="AZ63" s="31">
        <v>4</v>
      </c>
      <c r="BA63" s="32"/>
      <c r="BB63" s="32"/>
      <c r="BC63" s="32"/>
      <c r="BD63" s="31">
        <v>186</v>
      </c>
      <c r="BE63" s="32">
        <v>1.6</v>
      </c>
      <c r="BF63" s="31">
        <v>3850000</v>
      </c>
      <c r="BG63" s="32">
        <v>9.08</v>
      </c>
    </row>
    <row r="64" spans="1:62" s="17" customFormat="1" ht="15.75" customHeight="1" thickBot="1" x14ac:dyDescent="0.3">
      <c r="A64" s="9">
        <v>13</v>
      </c>
      <c r="B64" s="10">
        <v>70</v>
      </c>
      <c r="C64" s="10" t="s">
        <v>86</v>
      </c>
      <c r="D64" s="10">
        <v>2</v>
      </c>
      <c r="E64" s="10" t="s">
        <v>81</v>
      </c>
      <c r="F64" s="10">
        <v>1</v>
      </c>
      <c r="G64" s="10" t="s">
        <v>92</v>
      </c>
      <c r="H64" s="10">
        <v>2</v>
      </c>
      <c r="I64" s="10">
        <v>1.6</v>
      </c>
      <c r="J64" s="10">
        <v>60</v>
      </c>
      <c r="K64" s="11">
        <v>23.437499999999996</v>
      </c>
      <c r="L64" s="10" t="s">
        <v>220</v>
      </c>
      <c r="M64" s="10">
        <v>2</v>
      </c>
      <c r="N64" s="10" t="s">
        <v>71</v>
      </c>
      <c r="O64" s="10">
        <v>1</v>
      </c>
      <c r="P64" s="10">
        <v>2</v>
      </c>
      <c r="Q64" s="10" t="s">
        <v>76</v>
      </c>
      <c r="R64" s="10">
        <v>2</v>
      </c>
      <c r="S64" s="10">
        <v>6</v>
      </c>
      <c r="X64" s="29" t="s">
        <v>256</v>
      </c>
      <c r="Y64" s="29" t="s">
        <v>436</v>
      </c>
      <c r="Z64" s="29" t="s">
        <v>95</v>
      </c>
      <c r="AA64" s="30">
        <v>73</v>
      </c>
      <c r="AB64" s="15">
        <v>130</v>
      </c>
      <c r="AC64" s="10">
        <v>90</v>
      </c>
      <c r="AD64" s="10">
        <v>93</v>
      </c>
      <c r="AE64" s="31">
        <v>18</v>
      </c>
      <c r="AF64" s="32" t="s">
        <v>85</v>
      </c>
      <c r="AG64" s="33">
        <v>3</v>
      </c>
      <c r="AH64" s="32">
        <v>11.7</v>
      </c>
      <c r="AI64" s="31">
        <v>7000</v>
      </c>
      <c r="AJ64" s="31" t="s">
        <v>478</v>
      </c>
      <c r="AK64" s="32"/>
      <c r="AL64" s="31">
        <v>34</v>
      </c>
      <c r="AM64" s="32">
        <v>0.8</v>
      </c>
      <c r="AN64" s="32">
        <v>7.38</v>
      </c>
      <c r="AO64" s="31">
        <v>73</v>
      </c>
      <c r="AP64" s="31">
        <v>36</v>
      </c>
      <c r="AQ64" s="32">
        <v>21.3</v>
      </c>
      <c r="AR64" s="32">
        <v>-3.4</v>
      </c>
      <c r="AS64" s="32"/>
      <c r="AT64" s="32"/>
      <c r="AU64" s="31">
        <v>1568</v>
      </c>
      <c r="AV64" s="10">
        <v>0</v>
      </c>
      <c r="AW64" s="32">
        <v>3.5</v>
      </c>
      <c r="AX64" s="32">
        <v>15.1</v>
      </c>
      <c r="AY64" s="31">
        <v>132</v>
      </c>
      <c r="AZ64" s="32">
        <v>4.5</v>
      </c>
      <c r="BA64" s="32"/>
      <c r="BB64" s="32">
        <v>0.4</v>
      </c>
      <c r="BC64" s="31">
        <v>5110</v>
      </c>
      <c r="BD64" s="31">
        <v>21</v>
      </c>
      <c r="BE64" s="32">
        <v>2.6</v>
      </c>
      <c r="BF64" s="31" t="s">
        <v>437</v>
      </c>
      <c r="BG64" s="32">
        <v>0.61</v>
      </c>
    </row>
    <row r="65" spans="1:59" s="17" customFormat="1" ht="18" customHeight="1" thickBot="1" x14ac:dyDescent="0.3">
      <c r="A65" s="9">
        <v>17</v>
      </c>
      <c r="B65" s="10">
        <v>80</v>
      </c>
      <c r="C65" s="10" t="s">
        <v>59</v>
      </c>
      <c r="D65" s="10">
        <v>1</v>
      </c>
      <c r="E65" s="10" t="s">
        <v>81</v>
      </c>
      <c r="F65" s="10">
        <v>1</v>
      </c>
      <c r="G65" s="10" t="s">
        <v>61</v>
      </c>
      <c r="H65" s="10">
        <v>4</v>
      </c>
      <c r="I65" s="10">
        <v>1.7</v>
      </c>
      <c r="J65" s="10">
        <v>80</v>
      </c>
      <c r="K65" s="11">
        <v>27.681660899653981</v>
      </c>
      <c r="L65" s="10" t="s">
        <v>62</v>
      </c>
      <c r="M65" s="10">
        <v>1</v>
      </c>
      <c r="N65" s="10" t="s">
        <v>71</v>
      </c>
      <c r="O65" s="10">
        <v>1</v>
      </c>
      <c r="P65" s="10">
        <v>12</v>
      </c>
      <c r="Q65" s="10" t="s">
        <v>301</v>
      </c>
      <c r="R65" s="10">
        <v>1</v>
      </c>
      <c r="S65" s="10">
        <v>4</v>
      </c>
      <c r="T65" s="10" t="s">
        <v>441</v>
      </c>
      <c r="U65" s="10">
        <v>2</v>
      </c>
      <c r="X65" s="29" t="s">
        <v>256</v>
      </c>
      <c r="Y65" s="29" t="s">
        <v>326</v>
      </c>
      <c r="Z65" s="29" t="s">
        <v>442</v>
      </c>
      <c r="AA65" s="30">
        <v>83</v>
      </c>
      <c r="AB65" s="15">
        <v>96</v>
      </c>
      <c r="AC65" s="10">
        <v>56</v>
      </c>
      <c r="AD65" s="10">
        <v>91</v>
      </c>
      <c r="AE65" s="31">
        <v>23</v>
      </c>
      <c r="AF65" s="32" t="s">
        <v>80</v>
      </c>
      <c r="AG65" s="33">
        <v>4</v>
      </c>
      <c r="AH65" s="32">
        <v>12.7</v>
      </c>
      <c r="AI65" s="31">
        <v>24700</v>
      </c>
      <c r="AJ65" s="31">
        <v>94000</v>
      </c>
      <c r="AK65" s="32"/>
      <c r="AL65" s="31">
        <v>197</v>
      </c>
      <c r="AM65" s="32">
        <v>5.7</v>
      </c>
      <c r="AN65" s="32">
        <v>7.33</v>
      </c>
      <c r="AO65" s="31">
        <v>73</v>
      </c>
      <c r="AP65" s="31">
        <v>31</v>
      </c>
      <c r="AQ65" s="32">
        <v>16.3</v>
      </c>
      <c r="AR65" s="32">
        <v>-8.5</v>
      </c>
      <c r="AS65" s="32"/>
      <c r="AT65" s="32"/>
      <c r="AU65" s="31">
        <v>2964</v>
      </c>
      <c r="AV65" s="10">
        <v>0</v>
      </c>
      <c r="AW65" s="32"/>
      <c r="AX65" s="32">
        <v>13.8</v>
      </c>
      <c r="AY65" s="31">
        <v>135</v>
      </c>
      <c r="AZ65" s="32">
        <v>4.4000000000000004</v>
      </c>
      <c r="BA65" s="32"/>
      <c r="BB65" s="32">
        <v>0.01</v>
      </c>
      <c r="BC65" s="32"/>
      <c r="BD65" s="31">
        <v>484</v>
      </c>
      <c r="BE65" s="32">
        <v>2.6</v>
      </c>
      <c r="BF65" s="31">
        <v>4010000</v>
      </c>
      <c r="BG65" s="32"/>
    </row>
    <row r="66" spans="1:59" s="17" customFormat="1" ht="15.75" customHeight="1" thickBot="1" x14ac:dyDescent="0.3">
      <c r="A66" s="9">
        <v>23</v>
      </c>
      <c r="B66" s="10">
        <v>59</v>
      </c>
      <c r="C66" s="10" t="s">
        <v>59</v>
      </c>
      <c r="D66" s="10">
        <v>1</v>
      </c>
      <c r="E66" s="10" t="s">
        <v>81</v>
      </c>
      <c r="F66" s="10">
        <v>1</v>
      </c>
      <c r="G66" s="10" t="s">
        <v>92</v>
      </c>
      <c r="H66" s="10">
        <v>2</v>
      </c>
      <c r="I66" s="10">
        <v>1.73</v>
      </c>
      <c r="J66" s="10">
        <v>86</v>
      </c>
      <c r="K66" s="11">
        <v>28.734672057202044</v>
      </c>
      <c r="L66" s="10" t="s">
        <v>220</v>
      </c>
      <c r="M66" s="10">
        <v>2</v>
      </c>
      <c r="N66" s="10" t="s">
        <v>71</v>
      </c>
      <c r="O66" s="10">
        <v>1</v>
      </c>
      <c r="P66" s="10">
        <v>2</v>
      </c>
      <c r="Q66" s="10" t="s">
        <v>76</v>
      </c>
      <c r="R66" s="10">
        <v>2</v>
      </c>
      <c r="S66" s="10">
        <v>3</v>
      </c>
      <c r="T66" s="10" t="s">
        <v>262</v>
      </c>
      <c r="U66" s="10">
        <v>2</v>
      </c>
      <c r="X66" s="29" t="s">
        <v>443</v>
      </c>
      <c r="Y66" s="29" t="s">
        <v>444</v>
      </c>
      <c r="Z66" s="29" t="s">
        <v>272</v>
      </c>
      <c r="AA66" s="30">
        <v>80</v>
      </c>
      <c r="AB66" s="15">
        <v>129</v>
      </c>
      <c r="AC66" s="10">
        <v>87</v>
      </c>
      <c r="AD66" s="10">
        <v>94</v>
      </c>
      <c r="AE66" s="31">
        <v>22</v>
      </c>
      <c r="AF66" s="32" t="s">
        <v>119</v>
      </c>
      <c r="AG66" s="33">
        <v>1</v>
      </c>
      <c r="AH66" s="32">
        <v>13.6</v>
      </c>
      <c r="AI66" s="31" t="s">
        <v>255</v>
      </c>
      <c r="AJ66" s="31" t="s">
        <v>487</v>
      </c>
      <c r="AK66" s="32"/>
      <c r="AL66" s="31">
        <v>43</v>
      </c>
      <c r="AM66" s="32">
        <v>0.8</v>
      </c>
      <c r="AN66" s="32"/>
      <c r="AO66" s="32"/>
      <c r="AP66" s="32"/>
      <c r="AQ66" s="32"/>
      <c r="AR66" s="32"/>
      <c r="AS66" s="32"/>
      <c r="AT66" s="32"/>
      <c r="AU66" s="32"/>
      <c r="AV66" s="10">
        <v>0</v>
      </c>
      <c r="AW66" s="32">
        <v>3.8</v>
      </c>
      <c r="AX66" s="32"/>
      <c r="AY66" s="31">
        <v>135</v>
      </c>
      <c r="AZ66" s="32">
        <v>3.7</v>
      </c>
      <c r="BA66" s="32"/>
      <c r="BB66" s="32"/>
      <c r="BC66" s="32"/>
      <c r="BD66" s="32"/>
      <c r="BE66" s="32"/>
      <c r="BF66" s="32"/>
      <c r="BG66" s="32">
        <v>0.44</v>
      </c>
    </row>
    <row r="67" spans="1:59" s="17" customFormat="1" ht="18.75" customHeight="1" thickBot="1" x14ac:dyDescent="0.3">
      <c r="A67" s="9">
        <v>26</v>
      </c>
      <c r="B67" s="10">
        <v>93</v>
      </c>
      <c r="C67" s="10" t="s">
        <v>86</v>
      </c>
      <c r="D67" s="10">
        <v>2</v>
      </c>
      <c r="E67" s="10" t="s">
        <v>81</v>
      </c>
      <c r="F67" s="10">
        <v>1</v>
      </c>
      <c r="G67" s="10" t="s">
        <v>61</v>
      </c>
      <c r="H67" s="10">
        <v>4</v>
      </c>
      <c r="I67" s="10">
        <v>1.5</v>
      </c>
      <c r="J67" s="10">
        <v>50</v>
      </c>
      <c r="K67" s="11">
        <v>22.222222222222221</v>
      </c>
      <c r="L67" s="10" t="s">
        <v>220</v>
      </c>
      <c r="M67" s="10">
        <v>2</v>
      </c>
      <c r="N67" s="10" t="s">
        <v>71</v>
      </c>
      <c r="O67" s="10">
        <v>1</v>
      </c>
      <c r="P67" s="10">
        <v>2</v>
      </c>
      <c r="Q67" s="10" t="s">
        <v>76</v>
      </c>
      <c r="R67" s="10">
        <v>1</v>
      </c>
      <c r="S67" s="10">
        <v>4</v>
      </c>
      <c r="X67" s="28" t="s">
        <v>445</v>
      </c>
      <c r="Y67" s="29" t="s">
        <v>364</v>
      </c>
      <c r="Z67" s="29" t="s">
        <v>446</v>
      </c>
      <c r="AA67" s="30">
        <v>112</v>
      </c>
      <c r="AB67" s="15">
        <v>113</v>
      </c>
      <c r="AC67" s="10">
        <v>70</v>
      </c>
      <c r="AD67" s="10">
        <v>87</v>
      </c>
      <c r="AE67" s="31">
        <v>18</v>
      </c>
      <c r="AF67" s="32" t="s">
        <v>85</v>
      </c>
      <c r="AG67" s="33">
        <v>3</v>
      </c>
      <c r="AH67" s="32">
        <v>15.2</v>
      </c>
      <c r="AI67" s="31">
        <v>11400</v>
      </c>
      <c r="AJ67" s="31">
        <v>116000</v>
      </c>
      <c r="AK67" s="32"/>
      <c r="AL67" s="31">
        <v>36</v>
      </c>
      <c r="AM67" s="32">
        <v>0.5</v>
      </c>
      <c r="AN67" s="32">
        <v>7.49</v>
      </c>
      <c r="AO67" s="31">
        <v>69</v>
      </c>
      <c r="AP67" s="31">
        <v>36</v>
      </c>
      <c r="AQ67" s="32">
        <v>27.4</v>
      </c>
      <c r="AR67" s="31">
        <v>4.0999999999999996</v>
      </c>
      <c r="AS67" s="32"/>
      <c r="AT67" s="31">
        <v>311</v>
      </c>
      <c r="AU67" s="31">
        <v>674</v>
      </c>
      <c r="AV67" s="10">
        <v>0</v>
      </c>
      <c r="AW67" s="32">
        <v>18.600000000000001</v>
      </c>
      <c r="AX67" s="32">
        <v>15.1</v>
      </c>
      <c r="AY67" s="31">
        <v>130</v>
      </c>
      <c r="AZ67" s="32">
        <v>2.9</v>
      </c>
      <c r="BA67" s="32"/>
      <c r="BB67" s="31" t="s">
        <v>488</v>
      </c>
      <c r="BC67" s="32"/>
      <c r="BD67" s="31">
        <v>114</v>
      </c>
      <c r="BE67" s="32"/>
      <c r="BF67" s="31">
        <v>4800000</v>
      </c>
      <c r="BG67" s="32">
        <v>1.66</v>
      </c>
    </row>
    <row r="68" spans="1:59" s="17" customFormat="1" ht="15.75" customHeight="1" thickBot="1" x14ac:dyDescent="0.3">
      <c r="A68" s="9">
        <v>29</v>
      </c>
      <c r="B68" s="10">
        <v>47</v>
      </c>
      <c r="C68" s="10" t="s">
        <v>86</v>
      </c>
      <c r="D68" s="10">
        <v>2</v>
      </c>
      <c r="E68" s="10" t="s">
        <v>74</v>
      </c>
      <c r="F68" s="10">
        <v>3</v>
      </c>
      <c r="G68" s="10" t="s">
        <v>92</v>
      </c>
      <c r="H68" s="10">
        <v>2</v>
      </c>
      <c r="I68" s="10">
        <v>1.7</v>
      </c>
      <c r="J68" s="10">
        <v>80</v>
      </c>
      <c r="K68" s="11">
        <v>27.681660899653981</v>
      </c>
      <c r="L68" s="10" t="s">
        <v>62</v>
      </c>
      <c r="M68" s="10">
        <v>1</v>
      </c>
      <c r="N68" s="10" t="s">
        <v>71</v>
      </c>
      <c r="O68" s="10">
        <v>1</v>
      </c>
      <c r="P68" s="10">
        <v>8</v>
      </c>
      <c r="Q68" s="10" t="s">
        <v>301</v>
      </c>
      <c r="R68" s="10">
        <v>1</v>
      </c>
      <c r="S68" s="10">
        <v>3</v>
      </c>
      <c r="X68" s="29"/>
      <c r="Y68" s="29"/>
      <c r="Z68" s="29" t="s">
        <v>447</v>
      </c>
      <c r="AA68" s="30">
        <v>88</v>
      </c>
      <c r="AB68" s="15">
        <v>120</v>
      </c>
      <c r="AC68" s="10">
        <v>80</v>
      </c>
      <c r="AD68" s="10">
        <v>93</v>
      </c>
      <c r="AE68" s="31">
        <v>17</v>
      </c>
      <c r="AF68" s="32" t="s">
        <v>119</v>
      </c>
      <c r="AG68" s="33">
        <v>1</v>
      </c>
      <c r="AH68" s="32">
        <v>14.5</v>
      </c>
      <c r="AI68" s="31">
        <v>4100</v>
      </c>
      <c r="AJ68" s="31">
        <v>146000</v>
      </c>
      <c r="AK68" s="32"/>
      <c r="AL68" s="31">
        <v>15</v>
      </c>
      <c r="AM68" s="32">
        <v>0.5</v>
      </c>
      <c r="AN68" s="32">
        <v>7.5</v>
      </c>
      <c r="AO68" s="31">
        <v>65</v>
      </c>
      <c r="AP68" s="31">
        <v>36</v>
      </c>
      <c r="AQ68" s="32">
        <v>28.1</v>
      </c>
      <c r="AR68" s="32">
        <v>4.9000000000000004</v>
      </c>
      <c r="AS68" s="32"/>
      <c r="AT68" s="32"/>
      <c r="AU68" s="31">
        <v>410</v>
      </c>
      <c r="AW68" s="32">
        <v>5.3</v>
      </c>
      <c r="AX68" s="32"/>
      <c r="AY68" s="31">
        <v>136</v>
      </c>
      <c r="AZ68" s="32">
        <v>3.3</v>
      </c>
      <c r="BA68" s="32"/>
      <c r="BB68" s="32">
        <v>0.01</v>
      </c>
      <c r="BC68" s="32"/>
      <c r="BD68" s="31">
        <v>41</v>
      </c>
      <c r="BE68" s="32"/>
      <c r="BF68" s="31">
        <v>4270000</v>
      </c>
      <c r="BG68" s="32">
        <v>2.36</v>
      </c>
    </row>
    <row r="69" spans="1:59" s="17" customFormat="1" ht="18" customHeight="1" thickBot="1" x14ac:dyDescent="0.3">
      <c r="A69" s="9">
        <v>32</v>
      </c>
      <c r="B69" s="10">
        <v>44</v>
      </c>
      <c r="C69" s="10" t="s">
        <v>86</v>
      </c>
      <c r="D69" s="10">
        <v>2</v>
      </c>
      <c r="E69" s="10" t="s">
        <v>60</v>
      </c>
      <c r="F69" s="10">
        <v>2</v>
      </c>
      <c r="G69" s="10" t="s">
        <v>92</v>
      </c>
      <c r="H69" s="10">
        <v>2</v>
      </c>
      <c r="I69" s="10">
        <v>1.5</v>
      </c>
      <c r="J69" s="10">
        <v>92</v>
      </c>
      <c r="K69" s="11">
        <v>40.888888888888886</v>
      </c>
      <c r="L69" s="10" t="s">
        <v>220</v>
      </c>
      <c r="M69" s="10">
        <v>2</v>
      </c>
      <c r="N69" s="10" t="s">
        <v>71</v>
      </c>
      <c r="O69" s="10">
        <v>1</v>
      </c>
      <c r="P69" s="10">
        <v>1</v>
      </c>
      <c r="Q69" s="10" t="s">
        <v>76</v>
      </c>
      <c r="R69" s="10">
        <v>2</v>
      </c>
      <c r="S69" s="10">
        <v>6</v>
      </c>
      <c r="X69" s="28" t="s">
        <v>448</v>
      </c>
      <c r="Y69" s="29"/>
      <c r="Z69" s="29" t="s">
        <v>449</v>
      </c>
      <c r="AA69" s="30">
        <v>72</v>
      </c>
      <c r="AB69" s="15">
        <v>119</v>
      </c>
      <c r="AC69" s="10">
        <v>69</v>
      </c>
      <c r="AD69" s="10">
        <v>96</v>
      </c>
      <c r="AE69" s="31">
        <v>19</v>
      </c>
      <c r="AF69" s="32" t="s">
        <v>69</v>
      </c>
      <c r="AG69" s="33">
        <v>0</v>
      </c>
      <c r="AH69" s="32">
        <v>13.6</v>
      </c>
      <c r="AI69" s="31" t="s">
        <v>450</v>
      </c>
      <c r="AJ69" s="31" t="s">
        <v>451</v>
      </c>
      <c r="AK69" s="32"/>
      <c r="AL69" s="32"/>
      <c r="AM69" s="32">
        <v>0.6</v>
      </c>
      <c r="AN69" s="32"/>
      <c r="AO69" s="32"/>
      <c r="AP69" s="32"/>
      <c r="AQ69" s="32"/>
      <c r="AR69" s="32"/>
      <c r="AS69" s="32"/>
      <c r="AT69" s="32"/>
      <c r="AU69" s="31" t="s">
        <v>480</v>
      </c>
      <c r="AV69" s="10">
        <v>0</v>
      </c>
      <c r="AW69" s="32">
        <v>7.8</v>
      </c>
      <c r="AX69" s="32"/>
      <c r="AY69" s="31">
        <v>135</v>
      </c>
      <c r="AZ69" s="32">
        <v>4.8</v>
      </c>
      <c r="BA69" s="32"/>
      <c r="BB69" s="32"/>
      <c r="BC69" s="32"/>
      <c r="BD69" s="31">
        <v>169</v>
      </c>
      <c r="BE69" s="32"/>
      <c r="BF69" s="31" t="s">
        <v>452</v>
      </c>
      <c r="BG69" s="32"/>
    </row>
    <row r="70" spans="1:59" s="17" customFormat="1" ht="16.5" customHeight="1" thickBot="1" x14ac:dyDescent="0.3">
      <c r="A70" s="9">
        <v>37</v>
      </c>
      <c r="B70" s="10">
        <v>82</v>
      </c>
      <c r="C70" s="10" t="s">
        <v>86</v>
      </c>
      <c r="D70" s="10">
        <v>2</v>
      </c>
      <c r="E70" s="10" t="s">
        <v>60</v>
      </c>
      <c r="F70" s="10">
        <v>2</v>
      </c>
      <c r="G70" s="10" t="s">
        <v>70</v>
      </c>
      <c r="H70" s="10">
        <v>1</v>
      </c>
      <c r="I70" s="10">
        <v>1.55</v>
      </c>
      <c r="J70" s="10">
        <v>82</v>
      </c>
      <c r="K70" s="11">
        <v>34.131113423517164</v>
      </c>
      <c r="L70" s="10" t="s">
        <v>62</v>
      </c>
      <c r="M70" s="10">
        <v>1</v>
      </c>
      <c r="N70" s="10" t="s">
        <v>63</v>
      </c>
      <c r="O70" s="10">
        <v>2</v>
      </c>
      <c r="Q70" s="10" t="s">
        <v>64</v>
      </c>
      <c r="R70" s="10">
        <v>2</v>
      </c>
      <c r="S70" s="10">
        <v>6</v>
      </c>
      <c r="X70" s="28" t="s">
        <v>456</v>
      </c>
      <c r="Y70" s="29"/>
      <c r="Z70" s="29" t="s">
        <v>372</v>
      </c>
      <c r="AA70" s="30">
        <v>88</v>
      </c>
      <c r="AB70" s="15">
        <v>120</v>
      </c>
      <c r="AC70" s="10">
        <v>80</v>
      </c>
      <c r="AD70" s="10">
        <v>96</v>
      </c>
      <c r="AE70" s="31">
        <v>13</v>
      </c>
      <c r="AF70" s="32" t="s">
        <v>85</v>
      </c>
      <c r="AG70" s="33">
        <v>3</v>
      </c>
      <c r="AH70" s="32">
        <v>17.8</v>
      </c>
      <c r="AI70" s="31" t="s">
        <v>457</v>
      </c>
      <c r="AJ70" s="31" t="s">
        <v>481</v>
      </c>
      <c r="AK70" s="31">
        <v>120</v>
      </c>
      <c r="AL70" s="31">
        <v>52</v>
      </c>
      <c r="AM70" s="32">
        <v>0.8</v>
      </c>
      <c r="AN70" s="32">
        <v>7.34</v>
      </c>
      <c r="AO70" s="32">
        <v>43</v>
      </c>
      <c r="AP70" s="32">
        <v>50</v>
      </c>
      <c r="AQ70" s="32">
        <v>27</v>
      </c>
      <c r="AR70" s="32">
        <v>0.1</v>
      </c>
      <c r="AS70" s="31">
        <v>120</v>
      </c>
      <c r="AT70" s="32"/>
      <c r="AU70" s="32" t="s">
        <v>482</v>
      </c>
      <c r="AV70" s="10">
        <v>0</v>
      </c>
      <c r="AW70" s="32">
        <v>2</v>
      </c>
      <c r="AX70" s="32"/>
      <c r="AY70" s="31">
        <v>140</v>
      </c>
      <c r="AZ70" s="32">
        <v>4</v>
      </c>
      <c r="BA70" s="32"/>
      <c r="BB70" s="32"/>
      <c r="BC70" s="32">
        <v>78.5</v>
      </c>
      <c r="BD70" s="32" t="s">
        <v>458</v>
      </c>
      <c r="BE70" s="32">
        <v>2.4</v>
      </c>
      <c r="BF70" s="31" t="s">
        <v>459</v>
      </c>
      <c r="BG70" s="32">
        <v>0.33</v>
      </c>
    </row>
    <row r="71" spans="1:59" s="17" customFormat="1" ht="14.25" customHeight="1" thickBot="1" x14ac:dyDescent="0.3">
      <c r="A71" s="9">
        <v>35</v>
      </c>
      <c r="B71" s="10">
        <v>58</v>
      </c>
      <c r="C71" s="10" t="s">
        <v>59</v>
      </c>
      <c r="D71" s="10">
        <v>1</v>
      </c>
      <c r="E71" s="10" t="s">
        <v>81</v>
      </c>
      <c r="F71" s="10">
        <v>1</v>
      </c>
      <c r="G71" s="10" t="s">
        <v>92</v>
      </c>
      <c r="H71" s="10">
        <v>2</v>
      </c>
      <c r="I71" s="10">
        <v>1.74</v>
      </c>
      <c r="J71" s="10">
        <v>83</v>
      </c>
      <c r="K71" s="11">
        <v>27.414453692693883</v>
      </c>
      <c r="L71" s="10" t="s">
        <v>220</v>
      </c>
      <c r="M71" s="10">
        <v>2</v>
      </c>
      <c r="N71" s="10" t="s">
        <v>71</v>
      </c>
      <c r="O71" s="10">
        <v>1</v>
      </c>
      <c r="P71" s="10">
        <v>4</v>
      </c>
      <c r="Q71" s="10" t="s">
        <v>76</v>
      </c>
      <c r="R71" s="10">
        <v>2</v>
      </c>
      <c r="S71" s="10">
        <v>10</v>
      </c>
      <c r="X71" s="29" t="s">
        <v>206</v>
      </c>
      <c r="Y71" s="29" t="s">
        <v>460</v>
      </c>
      <c r="Z71" s="29" t="s">
        <v>461</v>
      </c>
      <c r="AA71" s="30">
        <v>99</v>
      </c>
      <c r="AB71" s="15">
        <v>120</v>
      </c>
      <c r="AC71" s="10">
        <v>80</v>
      </c>
      <c r="AD71" s="10">
        <v>93</v>
      </c>
      <c r="AE71" s="31">
        <v>20</v>
      </c>
      <c r="AF71" s="32" t="s">
        <v>85</v>
      </c>
      <c r="AG71" s="33">
        <v>3</v>
      </c>
      <c r="AH71" s="32">
        <v>11.6</v>
      </c>
      <c r="AI71" s="31">
        <v>13420</v>
      </c>
      <c r="AJ71" s="31">
        <v>128000</v>
      </c>
      <c r="AK71" s="32"/>
      <c r="AL71" s="31">
        <v>177</v>
      </c>
      <c r="AM71" s="31">
        <v>4</v>
      </c>
      <c r="AN71" s="32">
        <v>7.3</v>
      </c>
      <c r="AO71" s="31">
        <v>93</v>
      </c>
      <c r="AP71" s="31">
        <v>28</v>
      </c>
      <c r="AQ71" s="32">
        <v>13.8</v>
      </c>
      <c r="AR71" s="32">
        <v>-11.2</v>
      </c>
      <c r="AS71" s="32"/>
      <c r="AT71" s="32"/>
      <c r="AU71" s="31">
        <v>1208</v>
      </c>
      <c r="AV71" s="10">
        <v>0</v>
      </c>
      <c r="AW71" s="31">
        <v>3</v>
      </c>
      <c r="AX71" s="32">
        <v>14.6</v>
      </c>
      <c r="AY71" s="31">
        <v>139</v>
      </c>
      <c r="AZ71" s="32">
        <v>5.4</v>
      </c>
      <c r="BA71" s="32"/>
      <c r="BB71" s="32">
        <v>0.22</v>
      </c>
      <c r="BC71" s="32"/>
      <c r="BD71" s="31">
        <v>134</v>
      </c>
      <c r="BE71" s="32">
        <v>1.7</v>
      </c>
      <c r="BF71" s="31">
        <v>3520000</v>
      </c>
      <c r="BG71" s="32">
        <v>15.6</v>
      </c>
    </row>
    <row r="72" spans="1:59" s="17" customFormat="1" ht="15.75" customHeight="1" thickBot="1" x14ac:dyDescent="0.3">
      <c r="A72" s="9">
        <v>42</v>
      </c>
      <c r="B72" s="10">
        <v>43</v>
      </c>
      <c r="C72" s="10" t="s">
        <v>86</v>
      </c>
      <c r="D72" s="10">
        <v>2</v>
      </c>
      <c r="E72" s="10" t="s">
        <v>81</v>
      </c>
      <c r="F72" s="10">
        <v>1</v>
      </c>
      <c r="G72" s="10" t="s">
        <v>92</v>
      </c>
      <c r="H72" s="10">
        <v>2</v>
      </c>
      <c r="I72" s="10">
        <v>1.7</v>
      </c>
      <c r="J72" s="10">
        <v>110</v>
      </c>
      <c r="K72" s="11">
        <v>38.062283737024224</v>
      </c>
      <c r="L72" s="10" t="s">
        <v>220</v>
      </c>
      <c r="M72" s="10">
        <v>2</v>
      </c>
      <c r="N72" s="10" t="s">
        <v>71</v>
      </c>
      <c r="O72" s="10">
        <v>1</v>
      </c>
      <c r="P72" s="10">
        <v>2</v>
      </c>
      <c r="Q72" s="10" t="s">
        <v>76</v>
      </c>
      <c r="R72" s="10">
        <v>2</v>
      </c>
      <c r="S72" s="10">
        <v>6</v>
      </c>
      <c r="X72" s="28" t="s">
        <v>279</v>
      </c>
      <c r="Y72" s="29" t="s">
        <v>462</v>
      </c>
      <c r="Z72" s="29" t="s">
        <v>95</v>
      </c>
      <c r="AA72" s="30">
        <v>80</v>
      </c>
      <c r="AB72" s="15">
        <v>139</v>
      </c>
      <c r="AC72" s="10">
        <v>96</v>
      </c>
      <c r="AD72" s="10">
        <v>93</v>
      </c>
      <c r="AE72" s="31">
        <v>21</v>
      </c>
      <c r="AF72" s="32" t="s">
        <v>119</v>
      </c>
      <c r="AG72" s="33">
        <v>1</v>
      </c>
      <c r="AH72" s="32">
        <v>10.7</v>
      </c>
      <c r="AI72" s="31" t="s">
        <v>266</v>
      </c>
      <c r="AJ72" s="31" t="s">
        <v>483</v>
      </c>
      <c r="AK72" s="31">
        <v>80</v>
      </c>
      <c r="AL72" s="31">
        <v>75</v>
      </c>
      <c r="AM72" s="31">
        <v>10</v>
      </c>
      <c r="AN72" s="32">
        <v>7.4</v>
      </c>
      <c r="AO72" s="31">
        <v>23</v>
      </c>
      <c r="AP72" s="31">
        <v>44</v>
      </c>
      <c r="AQ72" s="32">
        <v>27.3</v>
      </c>
      <c r="AR72" s="32">
        <v>2.1</v>
      </c>
      <c r="AS72" s="32"/>
      <c r="AT72" s="32"/>
      <c r="AU72" s="31">
        <v>630</v>
      </c>
      <c r="AV72" s="10">
        <v>0</v>
      </c>
      <c r="AW72" s="32">
        <v>3.6</v>
      </c>
      <c r="AX72" s="32">
        <v>13.7</v>
      </c>
      <c r="AY72" s="31">
        <v>138</v>
      </c>
      <c r="AZ72" s="32">
        <v>3.6</v>
      </c>
      <c r="BA72" s="32"/>
      <c r="BB72" s="32">
        <v>0.05</v>
      </c>
      <c r="BC72" s="32"/>
      <c r="BD72" s="31">
        <v>270</v>
      </c>
      <c r="BE72" s="31">
        <v>1</v>
      </c>
      <c r="BF72" s="31" t="s">
        <v>463</v>
      </c>
      <c r="BG72" s="32">
        <v>0.75</v>
      </c>
    </row>
    <row r="73" spans="1:59" s="17" customFormat="1" ht="18" customHeight="1" thickBot="1" x14ac:dyDescent="0.3">
      <c r="A73" s="9">
        <v>44</v>
      </c>
      <c r="B73" s="10">
        <v>57</v>
      </c>
      <c r="C73" s="10" t="s">
        <v>86</v>
      </c>
      <c r="D73" s="10">
        <v>2</v>
      </c>
      <c r="E73" s="10" t="s">
        <v>60</v>
      </c>
      <c r="F73" s="10">
        <v>2</v>
      </c>
      <c r="G73" s="10" t="s">
        <v>61</v>
      </c>
      <c r="H73" s="10">
        <v>4</v>
      </c>
      <c r="I73" s="10">
        <v>1.7</v>
      </c>
      <c r="J73" s="10">
        <v>102</v>
      </c>
      <c r="K73" s="11">
        <v>35.294117647058826</v>
      </c>
      <c r="L73" s="10" t="s">
        <v>62</v>
      </c>
      <c r="M73" s="10">
        <v>1</v>
      </c>
      <c r="N73" s="10" t="s">
        <v>63</v>
      </c>
      <c r="O73" s="10">
        <v>2</v>
      </c>
      <c r="Q73" s="10"/>
      <c r="R73" s="10">
        <v>2</v>
      </c>
      <c r="S73" s="10">
        <v>6</v>
      </c>
      <c r="V73" s="10" t="s">
        <v>464</v>
      </c>
      <c r="W73" s="10">
        <v>1</v>
      </c>
      <c r="X73" s="28" t="s">
        <v>465</v>
      </c>
      <c r="Y73" s="29" t="s">
        <v>466</v>
      </c>
      <c r="Z73" s="29" t="s">
        <v>281</v>
      </c>
      <c r="AA73" s="30">
        <v>69</v>
      </c>
      <c r="AB73" s="15">
        <v>133</v>
      </c>
      <c r="AC73" s="10">
        <v>80</v>
      </c>
      <c r="AD73" s="10">
        <v>94</v>
      </c>
      <c r="AE73" s="31">
        <v>22</v>
      </c>
      <c r="AF73" s="32" t="s">
        <v>69</v>
      </c>
      <c r="AG73" s="33">
        <v>0</v>
      </c>
      <c r="AH73" s="32">
        <v>12.1</v>
      </c>
      <c r="AI73" s="31" t="s">
        <v>467</v>
      </c>
      <c r="AJ73" s="31" t="s">
        <v>484</v>
      </c>
      <c r="AK73" s="32"/>
      <c r="AL73" s="31">
        <v>25</v>
      </c>
      <c r="AM73" s="32">
        <v>0.6</v>
      </c>
      <c r="AN73" s="32">
        <v>7.49</v>
      </c>
      <c r="AO73" s="31">
        <v>87</v>
      </c>
      <c r="AP73" s="31">
        <v>35</v>
      </c>
      <c r="AQ73" s="32">
        <v>26.7</v>
      </c>
      <c r="AR73" s="32">
        <v>3.4</v>
      </c>
      <c r="AS73" s="32"/>
      <c r="AT73" s="32"/>
      <c r="AU73" s="31" t="s">
        <v>485</v>
      </c>
      <c r="AV73" s="10">
        <v>0</v>
      </c>
      <c r="AW73" s="32"/>
      <c r="AX73" s="32">
        <v>14.2</v>
      </c>
      <c r="AY73" s="31">
        <v>140</v>
      </c>
      <c r="AZ73" s="31">
        <v>3</v>
      </c>
      <c r="BA73" s="32"/>
      <c r="BB73" s="31">
        <v>1</v>
      </c>
      <c r="BC73" s="31" t="s">
        <v>468</v>
      </c>
      <c r="BD73" s="31">
        <v>14</v>
      </c>
      <c r="BE73" s="32">
        <v>1.3</v>
      </c>
      <c r="BF73" s="31" t="s">
        <v>469</v>
      </c>
      <c r="BG73" s="32">
        <v>0.73</v>
      </c>
    </row>
    <row r="74" spans="1:59" s="17" customFormat="1" ht="18" customHeight="1" thickBot="1" x14ac:dyDescent="0.3">
      <c r="A74" s="9">
        <v>46</v>
      </c>
      <c r="B74" s="10">
        <v>58</v>
      </c>
      <c r="C74" s="10" t="s">
        <v>59</v>
      </c>
      <c r="D74" s="10">
        <v>1</v>
      </c>
      <c r="E74" s="10" t="s">
        <v>81</v>
      </c>
      <c r="F74" s="10">
        <v>1</v>
      </c>
      <c r="G74" s="10" t="s">
        <v>70</v>
      </c>
      <c r="H74" s="10">
        <v>1</v>
      </c>
      <c r="I74" s="10">
        <v>1.65</v>
      </c>
      <c r="J74" s="10">
        <v>80</v>
      </c>
      <c r="K74" s="11">
        <v>29.384756657483933</v>
      </c>
      <c r="L74" s="10" t="s">
        <v>220</v>
      </c>
      <c r="M74" s="10">
        <v>2</v>
      </c>
      <c r="N74" s="10" t="s">
        <v>71</v>
      </c>
      <c r="O74" s="10">
        <v>1</v>
      </c>
      <c r="P74" s="10">
        <v>3</v>
      </c>
      <c r="Q74" s="10" t="s">
        <v>76</v>
      </c>
      <c r="R74" s="10">
        <v>2</v>
      </c>
      <c r="S74" s="10">
        <v>5</v>
      </c>
      <c r="X74" s="28" t="s">
        <v>474</v>
      </c>
      <c r="Y74" s="29"/>
      <c r="Z74" s="29" t="s">
        <v>475</v>
      </c>
      <c r="AA74" s="30">
        <v>81</v>
      </c>
      <c r="AB74" s="15">
        <v>121</v>
      </c>
      <c r="AC74" s="10">
        <v>72</v>
      </c>
      <c r="AD74" s="10">
        <v>94</v>
      </c>
      <c r="AE74" s="31">
        <v>21</v>
      </c>
      <c r="AF74" s="32" t="s">
        <v>80</v>
      </c>
      <c r="AG74" s="33">
        <v>4</v>
      </c>
      <c r="AH74" s="32">
        <v>16.8</v>
      </c>
      <c r="AI74" s="31">
        <v>6300</v>
      </c>
      <c r="AJ74" s="31">
        <v>331000</v>
      </c>
      <c r="AK74" s="32"/>
      <c r="AL74" s="31">
        <v>40</v>
      </c>
      <c r="AM74" s="32">
        <v>0.8</v>
      </c>
      <c r="AN74" s="32">
        <v>7.48</v>
      </c>
      <c r="AO74" s="31">
        <v>56</v>
      </c>
      <c r="AP74" s="31">
        <v>48</v>
      </c>
      <c r="AQ74" s="32">
        <v>35.700000000000003</v>
      </c>
      <c r="AR74" s="32">
        <v>10.3</v>
      </c>
      <c r="AS74" s="31">
        <v>223</v>
      </c>
      <c r="AT74" s="31">
        <v>181</v>
      </c>
      <c r="AU74" s="31">
        <v>252</v>
      </c>
      <c r="AV74" s="10">
        <v>0</v>
      </c>
      <c r="AW74" s="32">
        <v>2.6</v>
      </c>
      <c r="AX74" s="32">
        <v>13.1</v>
      </c>
      <c r="AY74" s="31">
        <v>140</v>
      </c>
      <c r="AZ74" s="32">
        <v>3.8</v>
      </c>
      <c r="BA74" s="32"/>
      <c r="BB74" s="31">
        <v>1</v>
      </c>
      <c r="BC74" s="32"/>
      <c r="BD74" s="31">
        <v>126</v>
      </c>
      <c r="BE74" s="32"/>
      <c r="BF74" s="31">
        <v>543000</v>
      </c>
      <c r="BG74" s="32">
        <v>0.69</v>
      </c>
    </row>
    <row r="75" spans="1:59" s="17" customFormat="1" x14ac:dyDescent="0.25">
      <c r="A75" s="9">
        <v>70</v>
      </c>
      <c r="B75" s="10">
        <v>63</v>
      </c>
      <c r="C75" s="10" t="s">
        <v>86</v>
      </c>
      <c r="D75" s="10">
        <v>2</v>
      </c>
      <c r="E75" s="10" t="s">
        <v>81</v>
      </c>
      <c r="F75" s="10">
        <v>1</v>
      </c>
      <c r="G75" s="10" t="s">
        <v>92</v>
      </c>
      <c r="H75" s="10">
        <v>2</v>
      </c>
      <c r="I75" s="10">
        <v>1.57</v>
      </c>
      <c r="J75" s="10">
        <v>54</v>
      </c>
      <c r="K75" s="11">
        <f t="shared" ref="K75" si="1">J75/(I75*I75)</f>
        <v>21.907582457706194</v>
      </c>
      <c r="L75" s="10" t="s">
        <v>62</v>
      </c>
      <c r="M75" s="10">
        <v>1</v>
      </c>
      <c r="N75" s="10" t="s">
        <v>71</v>
      </c>
      <c r="O75" s="10">
        <v>1</v>
      </c>
      <c r="P75" s="10">
        <v>1</v>
      </c>
      <c r="Q75" s="10" t="s">
        <v>76</v>
      </c>
      <c r="R75" s="10">
        <v>2</v>
      </c>
      <c r="S75" s="66">
        <v>11</v>
      </c>
      <c r="T75" s="10" t="s">
        <v>71</v>
      </c>
      <c r="U75" s="10">
        <v>3</v>
      </c>
      <c r="V75" s="10" t="s">
        <v>63</v>
      </c>
      <c r="W75" s="10">
        <v>2</v>
      </c>
      <c r="X75" s="14" t="s">
        <v>159</v>
      </c>
      <c r="Y75" s="14" t="s">
        <v>355</v>
      </c>
      <c r="Z75" s="14" t="s">
        <v>356</v>
      </c>
      <c r="AA75" s="15">
        <v>102</v>
      </c>
      <c r="AB75" s="23"/>
      <c r="AD75" s="10">
        <v>83</v>
      </c>
      <c r="AE75" s="10">
        <v>18</v>
      </c>
      <c r="AF75" s="10" t="s">
        <v>119</v>
      </c>
      <c r="AG75" s="19">
        <v>1</v>
      </c>
      <c r="AH75" s="20">
        <v>15.7</v>
      </c>
      <c r="AI75" s="10">
        <v>15470</v>
      </c>
      <c r="AJ75" s="10">
        <v>254000</v>
      </c>
      <c r="AL75" s="10">
        <v>28</v>
      </c>
      <c r="AM75" s="10">
        <v>0.5</v>
      </c>
      <c r="AN75" s="10">
        <v>7.42</v>
      </c>
      <c r="AO75" s="10">
        <v>66.900000000000006</v>
      </c>
      <c r="AP75" s="10">
        <v>44.8</v>
      </c>
      <c r="AQ75" s="20">
        <v>29.1</v>
      </c>
      <c r="AR75" s="20">
        <v>4.7</v>
      </c>
      <c r="AS75" s="10">
        <v>122</v>
      </c>
      <c r="AT75" s="10">
        <v>186</v>
      </c>
      <c r="AU75" s="10">
        <v>774</v>
      </c>
      <c r="AV75" s="10">
        <v>42</v>
      </c>
      <c r="AW75" s="10">
        <v>1.9</v>
      </c>
      <c r="AX75" s="20">
        <v>11.4</v>
      </c>
      <c r="AY75" s="10">
        <v>140</v>
      </c>
      <c r="AZ75" s="20">
        <v>3.7</v>
      </c>
      <c r="BA75" s="10">
        <v>106</v>
      </c>
      <c r="BB75" s="10">
        <v>0</v>
      </c>
      <c r="BC75" s="10">
        <v>14078</v>
      </c>
      <c r="BD75" s="10">
        <v>155</v>
      </c>
      <c r="BE75" s="10">
        <v>0.7</v>
      </c>
      <c r="BF75" s="10">
        <v>5190000</v>
      </c>
      <c r="BG75" s="10">
        <v>0.22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9F448-687C-4688-A293-166E250A46D7}">
  <dimension ref="A1:BG25"/>
  <sheetViews>
    <sheetView topLeftCell="A4" workbookViewId="0">
      <selection activeCell="J17" sqref="J17"/>
    </sheetView>
  </sheetViews>
  <sheetFormatPr defaultRowHeight="15" x14ac:dyDescent="0.25"/>
  <sheetData>
    <row r="1" spans="1:59" s="8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2" t="s">
        <v>14</v>
      </c>
      <c r="P1" s="2" t="s">
        <v>477</v>
      </c>
      <c r="Q1" s="2" t="s">
        <v>16</v>
      </c>
      <c r="R1" s="4" t="s">
        <v>18</v>
      </c>
      <c r="S1" s="3" t="s">
        <v>17</v>
      </c>
      <c r="T1" s="1" t="s">
        <v>19</v>
      </c>
      <c r="U1" s="2" t="s">
        <v>20</v>
      </c>
      <c r="V1" s="1" t="s">
        <v>21</v>
      </c>
      <c r="W1" s="2" t="s">
        <v>22</v>
      </c>
      <c r="X1" s="5" t="s">
        <v>23</v>
      </c>
      <c r="Y1" s="5" t="s">
        <v>24</v>
      </c>
      <c r="Z1" s="5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6" t="s">
        <v>32</v>
      </c>
      <c r="AH1" s="7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7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</row>
    <row r="2" spans="1:59" s="17" customFormat="1" x14ac:dyDescent="0.25">
      <c r="A2" s="9">
        <v>2</v>
      </c>
      <c r="B2" s="10">
        <v>48</v>
      </c>
      <c r="C2" s="10" t="s">
        <v>59</v>
      </c>
      <c r="D2" s="10">
        <v>1</v>
      </c>
      <c r="E2" s="10" t="s">
        <v>60</v>
      </c>
      <c r="F2" s="10">
        <v>2</v>
      </c>
      <c r="G2" s="10" t="s">
        <v>92</v>
      </c>
      <c r="H2" s="10">
        <v>2</v>
      </c>
      <c r="I2" s="10">
        <v>1.72</v>
      </c>
      <c r="J2" s="10">
        <v>69</v>
      </c>
      <c r="K2" s="11">
        <v>23.323418063818284</v>
      </c>
      <c r="L2" s="10" t="s">
        <v>62</v>
      </c>
      <c r="M2" s="10">
        <v>1</v>
      </c>
      <c r="N2" s="10" t="s">
        <v>63</v>
      </c>
      <c r="O2" s="10">
        <v>2</v>
      </c>
      <c r="Q2" s="10" t="s">
        <v>64</v>
      </c>
      <c r="R2" s="10">
        <v>2</v>
      </c>
      <c r="S2" s="10">
        <v>4</v>
      </c>
      <c r="T2" s="10" t="s">
        <v>65</v>
      </c>
      <c r="U2" s="10">
        <v>2</v>
      </c>
      <c r="V2" s="10" t="s">
        <v>71</v>
      </c>
      <c r="W2" s="10">
        <v>1</v>
      </c>
      <c r="X2" s="14" t="s">
        <v>159</v>
      </c>
      <c r="Y2" s="14" t="s">
        <v>124</v>
      </c>
      <c r="Z2" s="14" t="s">
        <v>299</v>
      </c>
      <c r="AA2" s="15">
        <v>87</v>
      </c>
      <c r="AB2" s="23"/>
      <c r="AD2" s="10">
        <v>95</v>
      </c>
      <c r="AF2" s="10" t="s">
        <v>69</v>
      </c>
      <c r="AG2" s="19">
        <v>0</v>
      </c>
      <c r="AH2" s="10">
        <v>14.8</v>
      </c>
      <c r="AI2" s="10">
        <v>4000</v>
      </c>
      <c r="AJ2" s="10">
        <v>190000</v>
      </c>
      <c r="AL2" s="10">
        <v>27</v>
      </c>
      <c r="AN2" s="10">
        <v>7.46</v>
      </c>
      <c r="AO2" s="10">
        <v>63.1</v>
      </c>
      <c r="AP2" s="10">
        <v>35.4</v>
      </c>
      <c r="AQ2" s="10">
        <v>25</v>
      </c>
      <c r="AR2" s="10">
        <v>1.1000000000000001</v>
      </c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59" s="17" customFormat="1" x14ac:dyDescent="0.25">
      <c r="A3" s="9">
        <v>3</v>
      </c>
      <c r="B3" s="10">
        <v>57</v>
      </c>
      <c r="C3" s="10" t="s">
        <v>59</v>
      </c>
      <c r="D3" s="10">
        <v>1</v>
      </c>
      <c r="E3" s="10" t="s">
        <v>81</v>
      </c>
      <c r="F3" s="10">
        <v>1</v>
      </c>
      <c r="G3" s="10" t="s">
        <v>75</v>
      </c>
      <c r="H3" s="10">
        <v>3</v>
      </c>
      <c r="I3" s="10">
        <v>1.75</v>
      </c>
      <c r="K3" s="11" t="s">
        <v>64</v>
      </c>
      <c r="L3" s="10" t="s">
        <v>62</v>
      </c>
      <c r="M3" s="10">
        <v>1</v>
      </c>
      <c r="N3" s="10" t="s">
        <v>63</v>
      </c>
      <c r="O3" s="10">
        <v>2</v>
      </c>
      <c r="Q3" s="10" t="s">
        <v>64</v>
      </c>
      <c r="R3" s="10">
        <v>2</v>
      </c>
      <c r="S3" s="10">
        <v>8</v>
      </c>
      <c r="T3" s="10" t="s">
        <v>65</v>
      </c>
      <c r="U3" s="10">
        <v>2</v>
      </c>
      <c r="V3" s="10" t="s">
        <v>63</v>
      </c>
      <c r="W3" s="10">
        <v>2</v>
      </c>
      <c r="X3" s="18"/>
      <c r="Y3" s="18"/>
      <c r="Z3" s="18"/>
      <c r="AA3" s="15">
        <v>67</v>
      </c>
      <c r="AB3" s="15">
        <v>120</v>
      </c>
      <c r="AC3" s="10">
        <v>70</v>
      </c>
      <c r="AD3" s="10">
        <v>97</v>
      </c>
      <c r="AE3" s="10">
        <v>18</v>
      </c>
      <c r="AF3" s="10" t="s">
        <v>69</v>
      </c>
      <c r="AG3" s="19">
        <v>0</v>
      </c>
      <c r="AH3" s="22" t="s">
        <v>64</v>
      </c>
      <c r="AI3" s="10">
        <v>13870</v>
      </c>
      <c r="AJ3" s="9">
        <v>320000</v>
      </c>
      <c r="AL3" s="10">
        <v>55</v>
      </c>
      <c r="AM3" s="10">
        <v>16</v>
      </c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</row>
    <row r="4" spans="1:59" s="17" customFormat="1" x14ac:dyDescent="0.25">
      <c r="A4" s="9">
        <v>7</v>
      </c>
      <c r="B4" s="10">
        <v>74</v>
      </c>
      <c r="C4" s="10" t="s">
        <v>86</v>
      </c>
      <c r="D4" s="10">
        <v>2</v>
      </c>
      <c r="E4" s="10" t="s">
        <v>74</v>
      </c>
      <c r="F4" s="10">
        <v>3</v>
      </c>
      <c r="G4" s="10" t="s">
        <v>92</v>
      </c>
      <c r="H4" s="10">
        <v>2</v>
      </c>
      <c r="J4" s="10">
        <v>90</v>
      </c>
      <c r="K4" s="11" t="s">
        <v>64</v>
      </c>
      <c r="L4" s="10" t="s">
        <v>62</v>
      </c>
      <c r="M4" s="10">
        <v>1</v>
      </c>
      <c r="N4" s="10" t="s">
        <v>71</v>
      </c>
      <c r="O4" s="10">
        <v>1</v>
      </c>
      <c r="P4" s="10">
        <v>1</v>
      </c>
      <c r="Q4" s="10" t="s">
        <v>76</v>
      </c>
      <c r="R4" s="10">
        <v>2</v>
      </c>
      <c r="S4" s="10">
        <v>7</v>
      </c>
      <c r="T4" s="10" t="s">
        <v>77</v>
      </c>
      <c r="U4" s="10">
        <v>1</v>
      </c>
      <c r="V4" s="10" t="s">
        <v>63</v>
      </c>
      <c r="W4" s="10">
        <v>2</v>
      </c>
      <c r="X4" s="14" t="s">
        <v>304</v>
      </c>
      <c r="Y4" s="14" t="s">
        <v>305</v>
      </c>
      <c r="Z4" s="14" t="s">
        <v>306</v>
      </c>
      <c r="AA4" s="15">
        <v>80</v>
      </c>
      <c r="AB4" s="15">
        <v>140</v>
      </c>
      <c r="AC4" s="10">
        <v>95</v>
      </c>
      <c r="AD4" s="10">
        <v>92</v>
      </c>
      <c r="AE4" s="10">
        <v>19</v>
      </c>
      <c r="AF4" s="10" t="s">
        <v>80</v>
      </c>
      <c r="AG4" s="19">
        <v>4</v>
      </c>
      <c r="AH4" s="10">
        <v>3.07</v>
      </c>
      <c r="AI4" s="9">
        <v>4560</v>
      </c>
      <c r="AJ4" s="9">
        <v>129000</v>
      </c>
      <c r="AK4" s="10">
        <v>104</v>
      </c>
      <c r="AL4" s="10">
        <v>82</v>
      </c>
      <c r="AM4" s="20">
        <v>1.7</v>
      </c>
      <c r="AN4" s="10">
        <v>7.35</v>
      </c>
      <c r="AO4" s="10">
        <v>121</v>
      </c>
      <c r="AP4" s="10">
        <v>61.3</v>
      </c>
      <c r="AQ4" s="10">
        <v>33.700000000000003</v>
      </c>
      <c r="AR4" s="10">
        <v>8.1</v>
      </c>
      <c r="BE4" s="10"/>
      <c r="BF4" s="10"/>
      <c r="BG4" s="10"/>
    </row>
    <row r="5" spans="1:59" s="17" customFormat="1" x14ac:dyDescent="0.25">
      <c r="A5" s="9">
        <v>10</v>
      </c>
      <c r="B5" s="10">
        <v>68</v>
      </c>
      <c r="C5" s="10" t="s">
        <v>86</v>
      </c>
      <c r="D5" s="10">
        <v>2</v>
      </c>
      <c r="E5" s="10" t="s">
        <v>81</v>
      </c>
      <c r="F5" s="10">
        <v>1</v>
      </c>
      <c r="G5" s="10" t="s">
        <v>92</v>
      </c>
      <c r="H5" s="10">
        <v>2</v>
      </c>
      <c r="I5" s="10">
        <v>1.65</v>
      </c>
      <c r="J5" s="10">
        <v>82</v>
      </c>
      <c r="K5" s="11">
        <v>30.119375573921033</v>
      </c>
      <c r="L5" s="10" t="s">
        <v>62</v>
      </c>
      <c r="M5" s="10">
        <v>1</v>
      </c>
      <c r="N5" s="10" t="s">
        <v>63</v>
      </c>
      <c r="O5" s="10">
        <v>2</v>
      </c>
      <c r="Q5" s="10" t="s">
        <v>64</v>
      </c>
      <c r="R5" s="10">
        <v>2</v>
      </c>
      <c r="S5" s="10">
        <v>7</v>
      </c>
      <c r="T5" s="10" t="s">
        <v>77</v>
      </c>
      <c r="U5" s="10">
        <v>1</v>
      </c>
      <c r="V5" s="10" t="s">
        <v>71</v>
      </c>
      <c r="W5" s="10">
        <v>1</v>
      </c>
      <c r="X5" s="14" t="s">
        <v>307</v>
      </c>
      <c r="Y5" s="14" t="s">
        <v>308</v>
      </c>
      <c r="Z5" s="14" t="s">
        <v>309</v>
      </c>
      <c r="AA5" s="15">
        <v>90</v>
      </c>
      <c r="AB5" s="15">
        <v>140</v>
      </c>
      <c r="AC5" s="10">
        <v>70</v>
      </c>
      <c r="AD5" s="10">
        <v>94</v>
      </c>
      <c r="AE5" s="10">
        <v>23</v>
      </c>
      <c r="AF5" s="10" t="s">
        <v>85</v>
      </c>
      <c r="AG5" s="16">
        <v>3</v>
      </c>
      <c r="AH5" s="9">
        <v>1.01</v>
      </c>
      <c r="AI5" s="9">
        <v>5360</v>
      </c>
      <c r="AJ5" s="9">
        <v>150000</v>
      </c>
      <c r="AK5" s="10">
        <v>152</v>
      </c>
      <c r="AL5" s="10">
        <v>85</v>
      </c>
      <c r="AM5" s="20">
        <v>1.7</v>
      </c>
      <c r="AN5" s="10">
        <v>7.5</v>
      </c>
      <c r="AO5" s="10">
        <v>66.8</v>
      </c>
      <c r="AP5" s="10">
        <v>32.700000000000003</v>
      </c>
      <c r="AQ5" s="20">
        <v>25.3</v>
      </c>
      <c r="AR5" s="10">
        <v>2</v>
      </c>
      <c r="AS5" s="10">
        <v>152</v>
      </c>
      <c r="AT5" s="10">
        <v>186</v>
      </c>
      <c r="AW5" s="20">
        <v>1.7</v>
      </c>
      <c r="AX5" s="20">
        <v>14.2</v>
      </c>
      <c r="AY5" s="10">
        <v>134</v>
      </c>
      <c r="AZ5" s="10">
        <v>4</v>
      </c>
      <c r="BB5" s="10">
        <v>0</v>
      </c>
      <c r="BE5" s="10"/>
      <c r="BF5" s="10"/>
      <c r="BG5" s="10"/>
    </row>
    <row r="6" spans="1:59" s="17" customFormat="1" x14ac:dyDescent="0.25">
      <c r="A6" s="9">
        <v>12</v>
      </c>
      <c r="B6" s="10">
        <v>64</v>
      </c>
      <c r="C6" s="10" t="s">
        <v>59</v>
      </c>
      <c r="D6" s="10">
        <v>1</v>
      </c>
      <c r="E6" s="10" t="s">
        <v>60</v>
      </c>
      <c r="F6" s="10">
        <v>2</v>
      </c>
      <c r="G6" s="10" t="s">
        <v>92</v>
      </c>
      <c r="H6" s="10">
        <v>2</v>
      </c>
      <c r="I6" s="10">
        <v>1.68</v>
      </c>
      <c r="J6" s="10">
        <v>67</v>
      </c>
      <c r="K6" s="11">
        <v>23.738662131519277</v>
      </c>
      <c r="L6" s="10" t="s">
        <v>62</v>
      </c>
      <c r="M6" s="10">
        <v>1</v>
      </c>
      <c r="N6" s="10" t="s">
        <v>71</v>
      </c>
      <c r="O6" s="10">
        <v>1</v>
      </c>
      <c r="P6" s="10">
        <v>1</v>
      </c>
      <c r="Q6" s="10" t="s">
        <v>76</v>
      </c>
      <c r="R6" s="10">
        <v>2</v>
      </c>
      <c r="S6" s="10">
        <v>7</v>
      </c>
      <c r="T6" s="10" t="s">
        <v>65</v>
      </c>
      <c r="U6" s="10">
        <v>2</v>
      </c>
      <c r="V6" s="10" t="s">
        <v>71</v>
      </c>
      <c r="W6" s="10">
        <v>1</v>
      </c>
      <c r="X6" s="14" t="s">
        <v>313</v>
      </c>
      <c r="Y6" s="14" t="s">
        <v>314</v>
      </c>
      <c r="Z6" s="14" t="s">
        <v>95</v>
      </c>
      <c r="AA6" s="15">
        <v>68</v>
      </c>
      <c r="AB6" s="21">
        <v>150</v>
      </c>
      <c r="AC6" s="9">
        <v>100</v>
      </c>
      <c r="AD6" s="10">
        <v>94</v>
      </c>
      <c r="AF6" s="10" t="s">
        <v>85</v>
      </c>
      <c r="AG6" s="19">
        <v>3</v>
      </c>
      <c r="AH6" s="20">
        <v>16.5</v>
      </c>
      <c r="AI6" s="10">
        <v>13140</v>
      </c>
      <c r="AJ6" s="10">
        <v>301000</v>
      </c>
      <c r="AL6" s="10">
        <v>49</v>
      </c>
      <c r="AM6" s="10">
        <v>1</v>
      </c>
      <c r="AN6" s="10">
        <v>7.44</v>
      </c>
      <c r="AO6" s="10">
        <v>55.4</v>
      </c>
      <c r="AP6" s="10">
        <v>36.9</v>
      </c>
      <c r="AQ6" s="10">
        <v>25</v>
      </c>
      <c r="AR6" s="10">
        <v>0.8</v>
      </c>
      <c r="AS6" s="10">
        <v>117</v>
      </c>
      <c r="AT6" s="10">
        <v>425</v>
      </c>
      <c r="AU6" s="10">
        <v>1577</v>
      </c>
      <c r="AW6" s="20">
        <v>1.06</v>
      </c>
      <c r="AX6" s="20">
        <v>11.6</v>
      </c>
      <c r="AY6" s="10">
        <v>142</v>
      </c>
      <c r="AZ6" s="10">
        <v>4.4000000000000004</v>
      </c>
      <c r="BA6" s="10">
        <v>109</v>
      </c>
      <c r="BB6" s="10">
        <v>0</v>
      </c>
      <c r="BC6" s="10">
        <v>11038</v>
      </c>
      <c r="BD6" s="10">
        <v>131</v>
      </c>
      <c r="BE6" s="10"/>
      <c r="BF6" s="10"/>
      <c r="BG6" s="10"/>
    </row>
    <row r="7" spans="1:59" s="17" customFormat="1" x14ac:dyDescent="0.25">
      <c r="A7" s="9">
        <v>16</v>
      </c>
      <c r="B7" s="10">
        <v>86</v>
      </c>
      <c r="C7" s="10" t="s">
        <v>86</v>
      </c>
      <c r="D7" s="10">
        <v>2</v>
      </c>
      <c r="E7" s="10" t="s">
        <v>60</v>
      </c>
      <c r="F7" s="10">
        <v>2</v>
      </c>
      <c r="G7" s="10" t="s">
        <v>61</v>
      </c>
      <c r="H7" s="10">
        <v>4</v>
      </c>
      <c r="I7" s="10">
        <v>1.6</v>
      </c>
      <c r="J7" s="10">
        <v>70</v>
      </c>
      <c r="K7" s="11">
        <v>27.343749999999996</v>
      </c>
      <c r="L7" s="10" t="s">
        <v>62</v>
      </c>
      <c r="M7" s="10">
        <v>1</v>
      </c>
      <c r="N7" s="10" t="s">
        <v>63</v>
      </c>
      <c r="O7" s="10">
        <v>2</v>
      </c>
      <c r="Q7" s="10" t="s">
        <v>64</v>
      </c>
      <c r="R7" s="10">
        <v>2</v>
      </c>
      <c r="S7" s="10">
        <v>2</v>
      </c>
      <c r="T7" s="10" t="s">
        <v>77</v>
      </c>
      <c r="U7" s="10">
        <v>1</v>
      </c>
      <c r="V7" s="10" t="s">
        <v>63</v>
      </c>
      <c r="W7" s="10">
        <v>2</v>
      </c>
      <c r="X7" s="14" t="s">
        <v>317</v>
      </c>
      <c r="Y7" s="14" t="s">
        <v>318</v>
      </c>
      <c r="Z7" s="14" t="s">
        <v>319</v>
      </c>
      <c r="AA7" s="15">
        <v>76</v>
      </c>
      <c r="AB7" s="15">
        <v>120</v>
      </c>
      <c r="AC7" s="10">
        <v>80</v>
      </c>
      <c r="AD7" s="10">
        <v>96</v>
      </c>
      <c r="AE7" s="10">
        <v>23</v>
      </c>
      <c r="AF7" s="10" t="s">
        <v>85</v>
      </c>
      <c r="AG7" s="19">
        <v>3</v>
      </c>
      <c r="AH7" s="10">
        <v>13</v>
      </c>
      <c r="AI7" s="10">
        <v>8790</v>
      </c>
      <c r="AJ7" s="10">
        <v>21000</v>
      </c>
      <c r="AL7" s="10">
        <v>36</v>
      </c>
      <c r="AM7" s="10">
        <v>0.7</v>
      </c>
      <c r="AN7" s="10">
        <v>7.45</v>
      </c>
      <c r="AO7" s="10">
        <v>58.4</v>
      </c>
      <c r="AP7" s="10">
        <v>38.1</v>
      </c>
      <c r="AQ7" s="20">
        <v>26.4</v>
      </c>
      <c r="AR7" s="20">
        <v>2.4</v>
      </c>
      <c r="AS7" s="10">
        <v>127</v>
      </c>
      <c r="AT7" s="10">
        <v>252</v>
      </c>
      <c r="AV7" s="10">
        <v>29</v>
      </c>
      <c r="AW7" s="10">
        <v>3.62</v>
      </c>
      <c r="AX7" s="10">
        <v>11</v>
      </c>
      <c r="AY7" s="10">
        <v>143</v>
      </c>
      <c r="AZ7" s="10">
        <v>3.2</v>
      </c>
      <c r="BA7" s="10">
        <v>107</v>
      </c>
      <c r="BB7" s="10">
        <v>0</v>
      </c>
      <c r="BE7" s="20">
        <v>1.2</v>
      </c>
      <c r="BF7" s="10"/>
      <c r="BG7" s="10"/>
    </row>
    <row r="8" spans="1:59" s="17" customFormat="1" x14ac:dyDescent="0.25">
      <c r="A8" s="9">
        <v>77</v>
      </c>
      <c r="B8" s="10">
        <v>53</v>
      </c>
      <c r="C8" s="10" t="s">
        <v>59</v>
      </c>
      <c r="D8" s="10">
        <v>1</v>
      </c>
      <c r="E8" s="10" t="s">
        <v>81</v>
      </c>
      <c r="F8" s="10">
        <v>1</v>
      </c>
      <c r="G8" s="10" t="s">
        <v>92</v>
      </c>
      <c r="H8" s="10">
        <v>2</v>
      </c>
      <c r="I8" s="10">
        <v>1.65</v>
      </c>
      <c r="J8" s="10">
        <v>82</v>
      </c>
      <c r="K8" s="11">
        <v>30.119375573921033</v>
      </c>
      <c r="L8" s="10" t="s">
        <v>62</v>
      </c>
      <c r="M8" s="10">
        <v>1</v>
      </c>
      <c r="N8" s="10" t="s">
        <v>63</v>
      </c>
      <c r="O8" s="10">
        <v>2</v>
      </c>
      <c r="Q8" s="10" t="s">
        <v>64</v>
      </c>
      <c r="R8" s="10">
        <v>2</v>
      </c>
      <c r="S8" s="10">
        <v>21</v>
      </c>
      <c r="T8" s="10" t="s">
        <v>65</v>
      </c>
      <c r="U8" s="10">
        <v>2</v>
      </c>
      <c r="V8" s="10" t="s">
        <v>63</v>
      </c>
      <c r="W8" s="10">
        <v>2</v>
      </c>
      <c r="X8" s="14" t="s">
        <v>360</v>
      </c>
      <c r="Y8" s="14" t="s">
        <v>361</v>
      </c>
      <c r="Z8" s="14" t="s">
        <v>95</v>
      </c>
      <c r="AA8" s="15">
        <v>108</v>
      </c>
      <c r="AB8" s="15">
        <v>120</v>
      </c>
      <c r="AC8" s="10">
        <v>80</v>
      </c>
      <c r="AD8" s="10">
        <v>97</v>
      </c>
      <c r="AE8" s="10">
        <v>18</v>
      </c>
      <c r="AF8" s="10" t="s">
        <v>119</v>
      </c>
      <c r="AG8" s="19">
        <v>1</v>
      </c>
      <c r="AH8" s="20">
        <v>14.5</v>
      </c>
      <c r="AI8" s="9">
        <v>7870</v>
      </c>
      <c r="AJ8" s="9">
        <v>411000</v>
      </c>
      <c r="AK8" s="10">
        <v>250</v>
      </c>
      <c r="AL8" s="10">
        <v>23</v>
      </c>
      <c r="AM8" s="10">
        <v>0.8</v>
      </c>
      <c r="AN8" s="10">
        <v>7.44</v>
      </c>
      <c r="AO8" s="10">
        <v>56.6</v>
      </c>
      <c r="AP8" s="20">
        <v>24.4</v>
      </c>
      <c r="AQ8" s="20">
        <v>16.600000000000001</v>
      </c>
      <c r="AR8" s="10">
        <v>-7.6</v>
      </c>
      <c r="AS8" s="10">
        <v>250</v>
      </c>
      <c r="AT8" s="10">
        <v>314</v>
      </c>
      <c r="AU8" s="9">
        <v>1574</v>
      </c>
      <c r="AV8" s="10">
        <v>33</v>
      </c>
      <c r="AW8" s="10">
        <v>21.57</v>
      </c>
      <c r="AX8" s="20">
        <v>11.5</v>
      </c>
      <c r="AY8" s="10">
        <v>131</v>
      </c>
      <c r="AZ8" s="20">
        <v>4.8</v>
      </c>
      <c r="BA8" s="10">
        <v>113</v>
      </c>
      <c r="BB8" s="10">
        <v>0</v>
      </c>
      <c r="BC8" s="9">
        <v>5745</v>
      </c>
      <c r="BD8" s="10">
        <v>79</v>
      </c>
      <c r="BE8" s="20">
        <v>1.4</v>
      </c>
      <c r="BF8" s="9">
        <v>5150000</v>
      </c>
      <c r="BG8" s="10">
        <v>0.57999999999999996</v>
      </c>
    </row>
    <row r="9" spans="1:59" s="17" customFormat="1" x14ac:dyDescent="0.25">
      <c r="A9" s="9">
        <v>83</v>
      </c>
      <c r="B9" s="10">
        <v>48</v>
      </c>
      <c r="C9" s="10" t="s">
        <v>59</v>
      </c>
      <c r="D9" s="10">
        <v>1</v>
      </c>
      <c r="E9" s="10" t="s">
        <v>60</v>
      </c>
      <c r="F9" s="10">
        <v>2</v>
      </c>
      <c r="G9" s="10" t="s">
        <v>92</v>
      </c>
      <c r="H9" s="10">
        <v>2</v>
      </c>
      <c r="I9" s="10">
        <v>1.68</v>
      </c>
      <c r="J9" s="10">
        <v>107</v>
      </c>
      <c r="K9" s="11">
        <v>37.91099773242631</v>
      </c>
      <c r="L9" s="10" t="s">
        <v>62</v>
      </c>
      <c r="M9" s="10">
        <v>1</v>
      </c>
      <c r="N9" s="10" t="s">
        <v>63</v>
      </c>
      <c r="O9" s="10">
        <v>2</v>
      </c>
      <c r="Q9" s="10" t="s">
        <v>64</v>
      </c>
      <c r="R9" s="10">
        <v>2</v>
      </c>
      <c r="S9" s="10">
        <v>4</v>
      </c>
      <c r="T9" s="10" t="s">
        <v>77</v>
      </c>
      <c r="U9" s="10">
        <v>1</v>
      </c>
      <c r="V9" s="10" t="s">
        <v>63</v>
      </c>
      <c r="W9" s="10">
        <v>2</v>
      </c>
      <c r="X9" s="18"/>
      <c r="Y9" s="18"/>
      <c r="Z9" s="18"/>
      <c r="AA9" s="15">
        <v>80</v>
      </c>
      <c r="AB9" s="23"/>
      <c r="AE9" s="10">
        <v>98</v>
      </c>
      <c r="AF9" s="10" t="s">
        <v>119</v>
      </c>
      <c r="AG9" s="19">
        <v>1</v>
      </c>
      <c r="AK9" s="10">
        <v>127</v>
      </c>
      <c r="AL9" s="10">
        <v>34</v>
      </c>
      <c r="AM9" s="10">
        <v>1</v>
      </c>
      <c r="AN9" s="10">
        <v>7.48</v>
      </c>
      <c r="AO9" s="10">
        <v>65.400000000000006</v>
      </c>
      <c r="AP9" s="10">
        <v>34.1</v>
      </c>
      <c r="AQ9" s="20">
        <v>25.3</v>
      </c>
      <c r="AR9" s="10">
        <v>95</v>
      </c>
      <c r="AS9" s="10">
        <v>127</v>
      </c>
      <c r="AV9" s="10">
        <v>137</v>
      </c>
      <c r="AY9" s="10">
        <v>138</v>
      </c>
      <c r="AZ9" s="20">
        <v>3.9</v>
      </c>
      <c r="BA9" s="10">
        <v>101</v>
      </c>
      <c r="BE9" s="20">
        <v>1.4</v>
      </c>
    </row>
    <row r="10" spans="1:59" s="17" customFormat="1" x14ac:dyDescent="0.25">
      <c r="A10" s="9">
        <v>88</v>
      </c>
      <c r="B10" s="10">
        <v>58</v>
      </c>
      <c r="C10" s="10" t="s">
        <v>59</v>
      </c>
      <c r="D10" s="10">
        <v>1</v>
      </c>
      <c r="E10" s="10" t="s">
        <v>81</v>
      </c>
      <c r="F10" s="10">
        <v>1</v>
      </c>
      <c r="G10" s="10" t="s">
        <v>70</v>
      </c>
      <c r="H10" s="10">
        <v>1</v>
      </c>
      <c r="I10" s="10">
        <v>1.72</v>
      </c>
      <c r="J10" s="10">
        <v>112</v>
      </c>
      <c r="K10" s="11">
        <v>37.858301784748519</v>
      </c>
      <c r="L10" s="10" t="s">
        <v>62</v>
      </c>
      <c r="M10" s="10">
        <v>1</v>
      </c>
      <c r="N10" s="10" t="s">
        <v>63</v>
      </c>
      <c r="O10" s="10">
        <v>2</v>
      </c>
      <c r="Q10" s="10" t="s">
        <v>64</v>
      </c>
      <c r="R10" s="10">
        <v>2</v>
      </c>
      <c r="S10" s="10">
        <v>2</v>
      </c>
      <c r="T10" s="10" t="s">
        <v>65</v>
      </c>
      <c r="U10" s="10">
        <v>2</v>
      </c>
      <c r="V10" s="10" t="s">
        <v>63</v>
      </c>
      <c r="W10" s="10">
        <v>2</v>
      </c>
      <c r="X10" s="14" t="s">
        <v>191</v>
      </c>
      <c r="Y10" s="14" t="s">
        <v>124</v>
      </c>
      <c r="Z10" s="14" t="s">
        <v>366</v>
      </c>
      <c r="AA10" s="15">
        <v>74</v>
      </c>
      <c r="AB10" s="21">
        <v>160</v>
      </c>
      <c r="AC10" s="9">
        <v>100</v>
      </c>
      <c r="AD10" s="10">
        <v>92</v>
      </c>
      <c r="AE10" s="10">
        <v>21</v>
      </c>
      <c r="AF10" s="10" t="s">
        <v>69</v>
      </c>
      <c r="AG10" s="19">
        <v>0</v>
      </c>
      <c r="AH10" s="20">
        <v>15.2</v>
      </c>
      <c r="AI10" s="10">
        <v>3600</v>
      </c>
      <c r="AJ10" s="10">
        <v>153000</v>
      </c>
      <c r="AL10" s="10">
        <v>27</v>
      </c>
      <c r="AM10" s="10">
        <v>0.8</v>
      </c>
      <c r="AT10" s="10">
        <v>263</v>
      </c>
      <c r="AU10" s="10">
        <v>1044</v>
      </c>
      <c r="AV10" s="10">
        <v>85</v>
      </c>
      <c r="AW10" s="10">
        <v>2.69</v>
      </c>
      <c r="AX10" s="20">
        <v>12.4</v>
      </c>
      <c r="AY10" s="10">
        <v>135</v>
      </c>
      <c r="AZ10" s="20">
        <v>4.5</v>
      </c>
      <c r="BB10" s="10">
        <v>0</v>
      </c>
      <c r="BC10" s="10">
        <v>2016</v>
      </c>
      <c r="BD10" s="10">
        <v>180</v>
      </c>
      <c r="BF10" s="10">
        <v>5490000</v>
      </c>
      <c r="BG10" s="10">
        <v>0.31</v>
      </c>
    </row>
    <row r="11" spans="1:59" s="17" customFormat="1" x14ac:dyDescent="0.25">
      <c r="A11" s="9">
        <v>92</v>
      </c>
      <c r="B11" s="10">
        <v>92</v>
      </c>
      <c r="C11" s="10" t="s">
        <v>59</v>
      </c>
      <c r="D11" s="10">
        <v>1</v>
      </c>
      <c r="E11" s="10" t="s">
        <v>81</v>
      </c>
      <c r="F11" s="10">
        <v>1</v>
      </c>
      <c r="G11" s="10" t="s">
        <v>92</v>
      </c>
      <c r="H11" s="10">
        <v>2</v>
      </c>
      <c r="I11" s="10">
        <v>1.67</v>
      </c>
      <c r="J11" s="10">
        <v>86</v>
      </c>
      <c r="K11" s="11">
        <v>30.836530531750871</v>
      </c>
      <c r="L11" s="10" t="s">
        <v>62</v>
      </c>
      <c r="M11" s="10">
        <v>1</v>
      </c>
      <c r="N11" s="10" t="s">
        <v>63</v>
      </c>
      <c r="O11" s="10">
        <v>2</v>
      </c>
      <c r="Q11" s="10" t="s">
        <v>64</v>
      </c>
      <c r="R11" s="10">
        <v>2</v>
      </c>
      <c r="S11" s="10">
        <v>10</v>
      </c>
      <c r="T11" s="10" t="s">
        <v>77</v>
      </c>
      <c r="U11" s="10">
        <v>1</v>
      </c>
      <c r="V11" s="10" t="s">
        <v>63</v>
      </c>
      <c r="W11" s="10">
        <v>2</v>
      </c>
      <c r="X11" s="14" t="s">
        <v>370</v>
      </c>
      <c r="Y11" s="14" t="s">
        <v>371</v>
      </c>
      <c r="Z11" s="14" t="s">
        <v>372</v>
      </c>
      <c r="AA11" s="15">
        <v>88</v>
      </c>
      <c r="AB11" s="15">
        <v>141</v>
      </c>
      <c r="AC11" s="10">
        <v>80</v>
      </c>
      <c r="AD11" s="10">
        <v>94</v>
      </c>
      <c r="AE11" s="10">
        <v>24</v>
      </c>
      <c r="AF11" s="10" t="s">
        <v>85</v>
      </c>
      <c r="AG11" s="19">
        <v>3</v>
      </c>
      <c r="AH11" s="20">
        <v>12.4</v>
      </c>
      <c r="AI11" s="9">
        <v>21070</v>
      </c>
      <c r="AJ11" s="9">
        <v>385000</v>
      </c>
      <c r="AK11" s="10">
        <v>183</v>
      </c>
      <c r="AL11" s="10">
        <v>171</v>
      </c>
      <c r="AM11" s="20">
        <v>3.5</v>
      </c>
      <c r="AS11" s="10">
        <v>183</v>
      </c>
      <c r="AT11" s="10">
        <v>499</v>
      </c>
      <c r="AU11" s="9">
        <v>1264</v>
      </c>
      <c r="AV11" s="10">
        <v>367</v>
      </c>
      <c r="AW11" s="10">
        <v>31.24</v>
      </c>
      <c r="AX11" s="20">
        <v>14.8</v>
      </c>
      <c r="AY11" s="10">
        <v>131</v>
      </c>
      <c r="AZ11" s="20">
        <v>5.8</v>
      </c>
      <c r="BB11" s="10">
        <v>14.2</v>
      </c>
      <c r="BC11" s="9">
        <v>18963</v>
      </c>
      <c r="BD11" s="10">
        <v>211</v>
      </c>
      <c r="BF11" s="9">
        <v>3890000</v>
      </c>
      <c r="BG11" s="10">
        <v>12.6</v>
      </c>
    </row>
    <row r="12" spans="1:59" s="17" customFormat="1" x14ac:dyDescent="0.25">
      <c r="A12" s="9">
        <v>94</v>
      </c>
      <c r="B12" s="10">
        <v>88</v>
      </c>
      <c r="C12" s="10" t="s">
        <v>86</v>
      </c>
      <c r="D12" s="10">
        <v>2</v>
      </c>
      <c r="E12" s="10" t="s">
        <v>81</v>
      </c>
      <c r="F12" s="10">
        <v>1</v>
      </c>
      <c r="G12" s="10" t="s">
        <v>61</v>
      </c>
      <c r="H12" s="10">
        <v>4</v>
      </c>
      <c r="I12" s="10">
        <v>1.55</v>
      </c>
      <c r="J12" s="10">
        <v>53</v>
      </c>
      <c r="K12" s="11">
        <v>22.060353798126947</v>
      </c>
      <c r="L12" s="10" t="s">
        <v>62</v>
      </c>
      <c r="M12" s="10">
        <v>1</v>
      </c>
      <c r="N12" s="10" t="s">
        <v>63</v>
      </c>
      <c r="O12" s="10">
        <v>2</v>
      </c>
      <c r="Q12" s="10" t="s">
        <v>64</v>
      </c>
      <c r="R12" s="10">
        <v>2</v>
      </c>
      <c r="S12" s="10">
        <v>4</v>
      </c>
      <c r="T12" s="10" t="s">
        <v>77</v>
      </c>
      <c r="U12" s="10">
        <v>1</v>
      </c>
      <c r="V12" s="10" t="s">
        <v>63</v>
      </c>
      <c r="W12" s="10">
        <v>2</v>
      </c>
      <c r="X12" s="14" t="s">
        <v>373</v>
      </c>
      <c r="Y12" s="14" t="s">
        <v>374</v>
      </c>
      <c r="Z12" s="14" t="s">
        <v>375</v>
      </c>
      <c r="AA12" s="15">
        <v>103</v>
      </c>
      <c r="AB12" s="15">
        <v>168</v>
      </c>
      <c r="AC12" s="10">
        <v>78</v>
      </c>
      <c r="AD12" s="10">
        <v>91</v>
      </c>
      <c r="AE12" s="10">
        <v>28</v>
      </c>
      <c r="AF12" s="10" t="s">
        <v>119</v>
      </c>
      <c r="AG12" s="19">
        <v>1</v>
      </c>
    </row>
    <row r="13" spans="1:59" s="17" customFormat="1" x14ac:dyDescent="0.25">
      <c r="A13" s="9">
        <v>95</v>
      </c>
      <c r="B13" s="10">
        <v>43</v>
      </c>
      <c r="C13" s="10" t="s">
        <v>59</v>
      </c>
      <c r="D13" s="10">
        <v>1</v>
      </c>
      <c r="E13" s="10" t="s">
        <v>81</v>
      </c>
      <c r="F13" s="10">
        <v>1</v>
      </c>
      <c r="G13" s="10" t="s">
        <v>70</v>
      </c>
      <c r="H13" s="10">
        <v>1</v>
      </c>
      <c r="I13" s="10">
        <v>1.7</v>
      </c>
      <c r="J13" s="10">
        <v>90</v>
      </c>
      <c r="K13" s="11">
        <v>31.141868512110729</v>
      </c>
      <c r="L13" s="10" t="s">
        <v>62</v>
      </c>
      <c r="M13" s="10">
        <v>1</v>
      </c>
      <c r="N13" s="10" t="s">
        <v>63</v>
      </c>
      <c r="O13" s="10">
        <v>2</v>
      </c>
      <c r="Q13" s="10" t="s">
        <v>64</v>
      </c>
      <c r="R13" s="10">
        <v>2</v>
      </c>
      <c r="S13" s="10">
        <v>3</v>
      </c>
      <c r="T13" s="10" t="s">
        <v>77</v>
      </c>
      <c r="U13" s="10">
        <v>1</v>
      </c>
      <c r="V13" s="10" t="s">
        <v>63</v>
      </c>
      <c r="W13" s="10">
        <v>2</v>
      </c>
      <c r="X13" s="14" t="s">
        <v>376</v>
      </c>
      <c r="Y13" s="14" t="s">
        <v>192</v>
      </c>
      <c r="Z13" s="14" t="s">
        <v>377</v>
      </c>
      <c r="AA13" s="15">
        <v>67</v>
      </c>
      <c r="AB13" s="15">
        <v>120</v>
      </c>
      <c r="AC13" s="10">
        <v>80</v>
      </c>
      <c r="AD13" s="10">
        <v>88</v>
      </c>
      <c r="AE13" s="10">
        <v>21</v>
      </c>
      <c r="AF13" s="10" t="s">
        <v>80</v>
      </c>
      <c r="AG13" s="19">
        <v>4</v>
      </c>
      <c r="AH13" s="10">
        <v>14</v>
      </c>
      <c r="AI13" s="9">
        <v>3240</v>
      </c>
      <c r="AJ13" s="9">
        <v>158000</v>
      </c>
      <c r="AK13" s="10">
        <v>99</v>
      </c>
      <c r="AL13" s="10">
        <v>20</v>
      </c>
      <c r="AM13" s="10">
        <v>0.3</v>
      </c>
      <c r="AN13" s="10">
        <v>7.41</v>
      </c>
      <c r="AO13" s="10">
        <v>63</v>
      </c>
      <c r="AP13" s="10">
        <v>46.1</v>
      </c>
      <c r="AQ13" s="20">
        <v>29.4</v>
      </c>
      <c r="AR13" s="20">
        <v>4.8</v>
      </c>
      <c r="AS13" s="10">
        <v>99</v>
      </c>
      <c r="AT13" s="10">
        <v>175</v>
      </c>
      <c r="AU13" s="9">
        <v>1296</v>
      </c>
      <c r="AV13" s="10">
        <v>39</v>
      </c>
      <c r="AW13" s="10">
        <v>1.18</v>
      </c>
      <c r="AX13" s="20">
        <v>13.2</v>
      </c>
      <c r="AY13" s="10">
        <v>138</v>
      </c>
      <c r="AZ13" s="10">
        <v>4.4000000000000004</v>
      </c>
      <c r="BA13" s="10">
        <v>101</v>
      </c>
      <c r="BB13" s="10">
        <v>0</v>
      </c>
      <c r="BC13" s="9">
        <v>1523</v>
      </c>
      <c r="BD13" s="10">
        <v>97</v>
      </c>
      <c r="BE13" s="10">
        <v>0.9</v>
      </c>
      <c r="BF13" s="9">
        <v>3990000</v>
      </c>
      <c r="BG13" s="10">
        <v>0.25</v>
      </c>
    </row>
    <row r="14" spans="1:59" s="17" customFormat="1" x14ac:dyDescent="0.25">
      <c r="A14" s="9">
        <v>102</v>
      </c>
      <c r="B14" s="10">
        <v>83</v>
      </c>
      <c r="C14" s="10" t="s">
        <v>86</v>
      </c>
      <c r="D14" s="10">
        <v>2</v>
      </c>
      <c r="E14" s="10" t="s">
        <v>81</v>
      </c>
      <c r="F14" s="10">
        <v>1</v>
      </c>
      <c r="G14" s="10" t="s">
        <v>61</v>
      </c>
      <c r="H14" s="10">
        <v>4</v>
      </c>
      <c r="I14" s="10">
        <v>1.68</v>
      </c>
      <c r="J14" s="10">
        <v>80</v>
      </c>
      <c r="K14" s="11">
        <v>28.344671201814062</v>
      </c>
      <c r="L14" s="10" t="s">
        <v>62</v>
      </c>
      <c r="M14" s="10">
        <v>1</v>
      </c>
      <c r="N14" s="10" t="s">
        <v>71</v>
      </c>
      <c r="O14" s="10">
        <v>1</v>
      </c>
      <c r="P14" s="10">
        <v>2</v>
      </c>
      <c r="Q14" s="10" t="s">
        <v>76</v>
      </c>
      <c r="R14" s="10">
        <v>2</v>
      </c>
      <c r="S14" s="10">
        <v>9</v>
      </c>
      <c r="T14" s="10" t="s">
        <v>77</v>
      </c>
      <c r="U14" s="10">
        <v>1</v>
      </c>
      <c r="V14" s="10" t="s">
        <v>63</v>
      </c>
      <c r="W14" s="10">
        <v>2</v>
      </c>
      <c r="X14" s="14" t="s">
        <v>159</v>
      </c>
      <c r="Y14" s="14" t="s">
        <v>385</v>
      </c>
      <c r="Z14" s="18"/>
      <c r="AA14" s="15">
        <v>80</v>
      </c>
      <c r="AB14" s="15">
        <v>175</v>
      </c>
      <c r="AC14" s="10">
        <v>90</v>
      </c>
      <c r="AD14" s="10">
        <v>91</v>
      </c>
      <c r="AE14" s="10">
        <v>24</v>
      </c>
      <c r="AF14" s="10" t="s">
        <v>85</v>
      </c>
      <c r="AG14" s="19">
        <v>3</v>
      </c>
      <c r="AH14" s="20">
        <v>13.3</v>
      </c>
      <c r="AI14" s="9">
        <v>8500</v>
      </c>
      <c r="AJ14" s="9">
        <v>356000</v>
      </c>
      <c r="AL14" s="10">
        <v>52</v>
      </c>
      <c r="AM14" s="20">
        <v>1.2</v>
      </c>
      <c r="AN14" s="10">
        <v>7.43</v>
      </c>
      <c r="AO14" s="10">
        <v>69.599999999999994</v>
      </c>
      <c r="AP14" s="10">
        <v>32.1</v>
      </c>
      <c r="AQ14" s="20">
        <v>21.4</v>
      </c>
      <c r="AR14" s="10">
        <v>-2.9</v>
      </c>
      <c r="AS14" s="10">
        <v>90</v>
      </c>
      <c r="AT14" s="10">
        <v>395</v>
      </c>
      <c r="AU14" s="9">
        <v>1530</v>
      </c>
      <c r="AV14" s="10">
        <v>87</v>
      </c>
      <c r="AW14" s="20">
        <v>10.11</v>
      </c>
      <c r="AX14" s="20">
        <v>11.5</v>
      </c>
      <c r="AY14" s="10">
        <v>141</v>
      </c>
      <c r="AZ14" s="10">
        <v>4.59</v>
      </c>
      <c r="BA14" s="10">
        <v>110</v>
      </c>
      <c r="BB14" s="10">
        <v>0</v>
      </c>
      <c r="BC14" s="9">
        <v>6630</v>
      </c>
      <c r="BD14" s="10">
        <v>85</v>
      </c>
      <c r="BE14" s="20">
        <v>1.4</v>
      </c>
      <c r="BF14" s="10">
        <v>4170000</v>
      </c>
      <c r="BG14" s="10">
        <v>1.29</v>
      </c>
    </row>
    <row r="15" spans="1:59" s="17" customFormat="1" x14ac:dyDescent="0.25">
      <c r="A15" s="9">
        <v>106</v>
      </c>
      <c r="B15" s="10">
        <v>54</v>
      </c>
      <c r="C15" s="10" t="s">
        <v>86</v>
      </c>
      <c r="D15" s="10">
        <v>2</v>
      </c>
      <c r="E15" s="10" t="s">
        <v>81</v>
      </c>
      <c r="F15" s="10">
        <v>1</v>
      </c>
      <c r="G15" s="10" t="s">
        <v>92</v>
      </c>
      <c r="H15" s="10">
        <v>2</v>
      </c>
      <c r="I15" s="10">
        <v>1.63</v>
      </c>
      <c r="J15" s="10">
        <v>72</v>
      </c>
      <c r="K15" s="11">
        <v>27.099251006812452</v>
      </c>
      <c r="L15" s="10" t="s">
        <v>62</v>
      </c>
      <c r="M15" s="10">
        <v>1</v>
      </c>
      <c r="N15" s="10" t="s">
        <v>63</v>
      </c>
      <c r="O15" s="10">
        <v>2</v>
      </c>
      <c r="Q15" s="10" t="s">
        <v>64</v>
      </c>
      <c r="R15" s="10">
        <v>2</v>
      </c>
      <c r="S15" s="10">
        <v>9</v>
      </c>
      <c r="T15" s="10" t="s">
        <v>77</v>
      </c>
      <c r="U15" s="10">
        <v>1</v>
      </c>
      <c r="V15" s="10" t="s">
        <v>71</v>
      </c>
      <c r="W15" s="10">
        <v>1</v>
      </c>
      <c r="X15" s="14" t="s">
        <v>389</v>
      </c>
      <c r="Y15" s="14" t="s">
        <v>101</v>
      </c>
      <c r="Z15" s="14" t="s">
        <v>390</v>
      </c>
      <c r="AA15" s="15">
        <v>89</v>
      </c>
      <c r="AB15" s="15">
        <v>140</v>
      </c>
      <c r="AC15" s="10">
        <v>77</v>
      </c>
      <c r="AD15" s="10">
        <v>88</v>
      </c>
      <c r="AE15" s="10">
        <v>23</v>
      </c>
      <c r="AF15" s="10" t="s">
        <v>85</v>
      </c>
      <c r="AG15" s="19">
        <v>3</v>
      </c>
      <c r="AH15" s="10">
        <v>14</v>
      </c>
      <c r="AI15" s="9">
        <v>9390</v>
      </c>
      <c r="AJ15" s="9">
        <v>271000</v>
      </c>
      <c r="AK15" s="10">
        <v>122</v>
      </c>
      <c r="AL15" s="10">
        <v>22</v>
      </c>
      <c r="AM15" s="10">
        <v>0.7</v>
      </c>
      <c r="AN15" s="10">
        <v>7.49</v>
      </c>
      <c r="AO15" s="10">
        <v>115</v>
      </c>
      <c r="AP15" s="20">
        <v>30.8</v>
      </c>
      <c r="AQ15" s="20">
        <v>23.1</v>
      </c>
      <c r="AR15" s="10">
        <v>-0.3</v>
      </c>
      <c r="AS15" s="10">
        <v>122</v>
      </c>
      <c r="AT15" s="10">
        <v>276</v>
      </c>
      <c r="AU15" s="10">
        <v>470</v>
      </c>
      <c r="AV15" s="10">
        <v>50</v>
      </c>
      <c r="AW15" s="10">
        <v>36.26</v>
      </c>
      <c r="AX15" s="20">
        <v>13.3</v>
      </c>
      <c r="AY15" s="10">
        <v>139</v>
      </c>
      <c r="AZ15" s="10">
        <v>4.59</v>
      </c>
      <c r="BA15" s="10">
        <v>110</v>
      </c>
      <c r="BB15" s="10">
        <v>0</v>
      </c>
      <c r="BC15" s="9">
        <v>8639</v>
      </c>
      <c r="BD15" s="10">
        <v>95</v>
      </c>
      <c r="BE15" s="20">
        <v>1.7</v>
      </c>
      <c r="BF15" s="9">
        <v>4720000</v>
      </c>
      <c r="BG15" s="10">
        <v>0.56999999999999995</v>
      </c>
    </row>
    <row r="16" spans="1:59" s="17" customFormat="1" x14ac:dyDescent="0.25">
      <c r="A16" s="9">
        <v>109</v>
      </c>
      <c r="B16" s="10">
        <v>30</v>
      </c>
      <c r="C16" s="10" t="s">
        <v>86</v>
      </c>
      <c r="D16" s="10">
        <v>2</v>
      </c>
      <c r="E16" s="10" t="s">
        <v>60</v>
      </c>
      <c r="F16" s="10">
        <v>2</v>
      </c>
      <c r="G16" s="10" t="s">
        <v>92</v>
      </c>
      <c r="H16" s="10">
        <v>2</v>
      </c>
      <c r="I16" s="10">
        <v>1.71</v>
      </c>
      <c r="J16" s="10">
        <v>120</v>
      </c>
      <c r="K16" s="11">
        <v>41.038268185082593</v>
      </c>
      <c r="L16" s="10" t="s">
        <v>62</v>
      </c>
      <c r="M16" s="10">
        <v>1</v>
      </c>
      <c r="N16" s="10" t="s">
        <v>63</v>
      </c>
      <c r="O16" s="10">
        <v>2</v>
      </c>
      <c r="Q16" s="10" t="s">
        <v>64</v>
      </c>
      <c r="R16" s="10">
        <v>2</v>
      </c>
      <c r="S16" s="10">
        <v>3</v>
      </c>
      <c r="T16" s="10" t="s">
        <v>77</v>
      </c>
      <c r="U16" s="10">
        <v>1</v>
      </c>
      <c r="V16" s="10" t="s">
        <v>63</v>
      </c>
      <c r="W16" s="10">
        <v>2</v>
      </c>
      <c r="X16" s="14" t="s">
        <v>206</v>
      </c>
      <c r="Y16" s="18"/>
      <c r="Z16" s="18"/>
      <c r="AA16" s="15">
        <v>59</v>
      </c>
      <c r="AB16" s="15">
        <v>120</v>
      </c>
      <c r="AC16" s="10">
        <v>67</v>
      </c>
      <c r="AD16" s="10">
        <v>74</v>
      </c>
      <c r="AE16" s="10">
        <v>20</v>
      </c>
      <c r="AF16" s="10" t="s">
        <v>119</v>
      </c>
      <c r="AG16" s="19">
        <v>1</v>
      </c>
      <c r="AH16" s="20">
        <v>12.5</v>
      </c>
      <c r="AI16" s="10">
        <v>10060</v>
      </c>
      <c r="AJ16" s="10">
        <v>283000</v>
      </c>
      <c r="AL16" s="10">
        <v>30</v>
      </c>
      <c r="AM16" s="10">
        <v>0.8</v>
      </c>
      <c r="AN16" s="10">
        <v>7.37</v>
      </c>
      <c r="AO16" s="10">
        <v>176</v>
      </c>
      <c r="AP16" s="10">
        <v>43.1</v>
      </c>
      <c r="AQ16" s="10">
        <v>25</v>
      </c>
      <c r="AR16" s="10">
        <v>-0.3</v>
      </c>
      <c r="AS16" s="10">
        <v>124</v>
      </c>
      <c r="AT16" s="10">
        <v>210</v>
      </c>
      <c r="AU16" s="10">
        <v>2012</v>
      </c>
      <c r="AV16" s="10">
        <v>185</v>
      </c>
      <c r="AW16" s="10">
        <v>7.87</v>
      </c>
      <c r="AX16" s="20">
        <v>12.8</v>
      </c>
      <c r="AY16" s="10">
        <v>146</v>
      </c>
      <c r="AZ16" s="10">
        <v>3.5</v>
      </c>
      <c r="BA16" s="10">
        <v>111</v>
      </c>
      <c r="BB16" s="10">
        <v>0</v>
      </c>
      <c r="BC16" s="10">
        <v>7444</v>
      </c>
      <c r="BD16" s="10">
        <v>101</v>
      </c>
      <c r="BE16" s="10">
        <v>1</v>
      </c>
      <c r="BF16" s="10">
        <v>4560000</v>
      </c>
      <c r="BG16" s="10">
        <v>3.46</v>
      </c>
    </row>
    <row r="17" spans="1:59" s="17" customFormat="1" x14ac:dyDescent="0.25">
      <c r="A17" s="9">
        <v>111</v>
      </c>
      <c r="B17" s="10">
        <v>41</v>
      </c>
      <c r="C17" s="10" t="s">
        <v>86</v>
      </c>
      <c r="D17" s="10">
        <v>2</v>
      </c>
      <c r="E17" s="10" t="s">
        <v>81</v>
      </c>
      <c r="F17" s="10">
        <v>1</v>
      </c>
      <c r="G17" s="10" t="s">
        <v>92</v>
      </c>
      <c r="H17" s="10">
        <v>2</v>
      </c>
      <c r="I17" s="10">
        <v>1.59</v>
      </c>
      <c r="J17" s="10">
        <v>71</v>
      </c>
      <c r="K17" s="11">
        <v>28.084332107116012</v>
      </c>
      <c r="L17" s="10" t="s">
        <v>62</v>
      </c>
      <c r="M17" s="10">
        <v>1</v>
      </c>
      <c r="N17" s="10" t="s">
        <v>63</v>
      </c>
      <c r="O17" s="10">
        <v>2</v>
      </c>
      <c r="Q17" s="10" t="s">
        <v>64</v>
      </c>
      <c r="R17" s="10">
        <v>2</v>
      </c>
      <c r="S17" s="10">
        <v>5</v>
      </c>
      <c r="T17" s="10" t="s">
        <v>77</v>
      </c>
      <c r="U17" s="10">
        <v>1</v>
      </c>
      <c r="V17" s="10" t="s">
        <v>71</v>
      </c>
      <c r="W17" s="10">
        <v>1</v>
      </c>
      <c r="X17" s="14" t="s">
        <v>389</v>
      </c>
      <c r="Y17" s="14" t="s">
        <v>101</v>
      </c>
      <c r="Z17" s="14" t="s">
        <v>95</v>
      </c>
      <c r="AA17" s="15">
        <v>89</v>
      </c>
      <c r="AB17" s="15">
        <v>120</v>
      </c>
      <c r="AC17" s="10">
        <v>80</v>
      </c>
      <c r="AD17" s="10">
        <v>92</v>
      </c>
      <c r="AE17" s="10">
        <v>21</v>
      </c>
      <c r="AF17" s="10" t="s">
        <v>69</v>
      </c>
      <c r="AG17" s="19">
        <v>0</v>
      </c>
      <c r="AH17" s="20">
        <v>14.3</v>
      </c>
      <c r="AI17" s="9">
        <v>7710</v>
      </c>
      <c r="AJ17" s="9">
        <v>346000</v>
      </c>
      <c r="AK17" s="10">
        <v>132</v>
      </c>
      <c r="AL17" s="10">
        <v>26</v>
      </c>
      <c r="AM17" s="10">
        <v>0.5</v>
      </c>
      <c r="AN17" s="10">
        <v>7.5</v>
      </c>
      <c r="AO17" s="10">
        <v>86.4</v>
      </c>
      <c r="AP17" s="10">
        <v>24</v>
      </c>
      <c r="AQ17" s="10">
        <v>3.18</v>
      </c>
      <c r="AR17" s="10">
        <v>-4.4000000000000004</v>
      </c>
      <c r="AS17" s="10">
        <v>132</v>
      </c>
      <c r="AT17" s="10">
        <v>189</v>
      </c>
      <c r="AU17" s="9">
        <v>2544</v>
      </c>
      <c r="AV17" s="10">
        <v>48</v>
      </c>
      <c r="AW17" s="20">
        <v>2.1</v>
      </c>
      <c r="AX17" s="20">
        <v>11.5</v>
      </c>
      <c r="AY17" s="10">
        <v>135</v>
      </c>
      <c r="AZ17" s="20">
        <v>4.0999999999999996</v>
      </c>
      <c r="BA17" s="10">
        <v>131</v>
      </c>
      <c r="BB17" s="10">
        <v>0</v>
      </c>
      <c r="BC17" s="9">
        <v>4472</v>
      </c>
      <c r="BD17" s="10">
        <v>154</v>
      </c>
      <c r="BE17" s="20">
        <v>1.2</v>
      </c>
      <c r="BF17" s="9">
        <v>4960000</v>
      </c>
      <c r="BG17" s="10">
        <v>0.96</v>
      </c>
    </row>
    <row r="18" spans="1:59" s="17" customFormat="1" x14ac:dyDescent="0.25">
      <c r="A18" s="9">
        <v>118</v>
      </c>
      <c r="B18" s="10">
        <v>41</v>
      </c>
      <c r="C18" s="10" t="s">
        <v>86</v>
      </c>
      <c r="D18" s="10">
        <v>2</v>
      </c>
      <c r="E18" s="10" t="s">
        <v>60</v>
      </c>
      <c r="F18" s="10">
        <v>2</v>
      </c>
      <c r="G18" s="10" t="s">
        <v>70</v>
      </c>
      <c r="H18" s="10">
        <v>1</v>
      </c>
      <c r="I18" s="10">
        <v>1.63</v>
      </c>
      <c r="J18" s="10">
        <v>97</v>
      </c>
      <c r="K18" s="11">
        <v>36.508713161955669</v>
      </c>
      <c r="L18" s="10" t="s">
        <v>62</v>
      </c>
      <c r="M18" s="10">
        <v>1</v>
      </c>
      <c r="N18" s="10" t="s">
        <v>63</v>
      </c>
      <c r="O18" s="10">
        <v>2</v>
      </c>
      <c r="Q18" s="10" t="s">
        <v>64</v>
      </c>
      <c r="R18" s="10">
        <v>2</v>
      </c>
      <c r="S18" s="10">
        <v>3</v>
      </c>
      <c r="T18" s="10" t="s">
        <v>65</v>
      </c>
      <c r="U18" s="10">
        <v>2</v>
      </c>
      <c r="V18" s="10" t="s">
        <v>63</v>
      </c>
      <c r="W18" s="10">
        <v>2</v>
      </c>
      <c r="X18" s="14" t="s">
        <v>399</v>
      </c>
      <c r="Y18" s="14" t="s">
        <v>400</v>
      </c>
      <c r="Z18" s="18"/>
      <c r="AA18" s="15">
        <v>90</v>
      </c>
      <c r="AB18" s="15">
        <v>100</v>
      </c>
      <c r="AC18" s="10">
        <v>60</v>
      </c>
      <c r="AD18" s="10">
        <v>97</v>
      </c>
      <c r="AE18" s="10">
        <v>16</v>
      </c>
      <c r="AF18" s="10" t="s">
        <v>69</v>
      </c>
      <c r="AG18" s="19">
        <v>0</v>
      </c>
      <c r="AH18" s="20">
        <v>11.2</v>
      </c>
      <c r="AI18" s="9">
        <v>1430</v>
      </c>
      <c r="AJ18" s="9">
        <v>160000</v>
      </c>
      <c r="AU18" s="10">
        <v>972</v>
      </c>
      <c r="BC18" s="10">
        <v>987</v>
      </c>
      <c r="BD18" s="10">
        <v>14</v>
      </c>
      <c r="BF18" s="9">
        <v>362000</v>
      </c>
    </row>
    <row r="19" spans="1:59" s="17" customFormat="1" ht="15.75" thickBot="1" x14ac:dyDescent="0.3">
      <c r="A19" s="9">
        <v>134</v>
      </c>
      <c r="B19" s="10">
        <v>43</v>
      </c>
      <c r="C19" s="10" t="s">
        <v>86</v>
      </c>
      <c r="D19" s="10">
        <v>2</v>
      </c>
      <c r="E19" s="10" t="s">
        <v>74</v>
      </c>
      <c r="F19" s="10">
        <v>3</v>
      </c>
      <c r="G19" s="10" t="s">
        <v>61</v>
      </c>
      <c r="H19" s="10">
        <v>4</v>
      </c>
      <c r="I19" s="10">
        <v>1.76</v>
      </c>
      <c r="J19" s="10">
        <v>47</v>
      </c>
      <c r="K19" s="11">
        <v>15.173037190082646</v>
      </c>
      <c r="L19" s="10" t="s">
        <v>62</v>
      </c>
      <c r="M19" s="10">
        <v>1</v>
      </c>
      <c r="N19" s="10" t="s">
        <v>71</v>
      </c>
      <c r="O19" s="10">
        <v>1</v>
      </c>
      <c r="P19" s="10">
        <v>1</v>
      </c>
      <c r="Q19" s="10" t="s">
        <v>76</v>
      </c>
      <c r="R19" s="10">
        <v>2</v>
      </c>
      <c r="S19" s="10">
        <v>6</v>
      </c>
      <c r="T19" s="10" t="s">
        <v>71</v>
      </c>
      <c r="U19" s="10">
        <v>3</v>
      </c>
      <c r="V19" s="10" t="s">
        <v>63</v>
      </c>
      <c r="W19" s="10">
        <v>2</v>
      </c>
      <c r="X19" s="14" t="s">
        <v>414</v>
      </c>
      <c r="Y19" s="14" t="s">
        <v>415</v>
      </c>
      <c r="Z19" s="14" t="s">
        <v>416</v>
      </c>
      <c r="AA19" s="15">
        <v>99</v>
      </c>
      <c r="AB19" s="21">
        <v>140</v>
      </c>
      <c r="AC19" s="9">
        <v>110</v>
      </c>
      <c r="AD19" s="10">
        <v>92</v>
      </c>
      <c r="AE19" s="10">
        <v>26</v>
      </c>
      <c r="AF19" s="10" t="s">
        <v>119</v>
      </c>
      <c r="AG19" s="19">
        <v>1</v>
      </c>
      <c r="AH19" s="20">
        <v>13.9</v>
      </c>
      <c r="AI19" s="10">
        <v>7990</v>
      </c>
      <c r="AJ19" s="10">
        <v>319000</v>
      </c>
      <c r="AL19" s="10">
        <v>18</v>
      </c>
      <c r="AM19" s="10">
        <v>0.5</v>
      </c>
      <c r="AN19" s="10">
        <v>7.44</v>
      </c>
      <c r="AO19" s="10">
        <v>43.4</v>
      </c>
      <c r="AP19" s="10">
        <v>47.6</v>
      </c>
      <c r="AQ19" s="20">
        <v>31.8</v>
      </c>
      <c r="AR19" s="10">
        <v>6.51</v>
      </c>
      <c r="AS19" s="10">
        <v>78.7</v>
      </c>
      <c r="AT19" s="10">
        <v>451</v>
      </c>
      <c r="AU19" s="10">
        <v>1278</v>
      </c>
      <c r="AV19" s="10">
        <v>57</v>
      </c>
      <c r="AW19" s="20">
        <v>11.5</v>
      </c>
      <c r="AX19" s="10">
        <v>13</v>
      </c>
      <c r="AY19" s="10">
        <v>134.9</v>
      </c>
      <c r="AZ19" s="10">
        <v>3.69</v>
      </c>
      <c r="BA19" s="10">
        <v>94</v>
      </c>
      <c r="BB19" s="10">
        <v>0</v>
      </c>
      <c r="BC19" s="10">
        <v>6312</v>
      </c>
      <c r="BD19" s="10">
        <v>80</v>
      </c>
      <c r="BE19" s="10">
        <v>3.33</v>
      </c>
      <c r="BF19" s="10">
        <v>4310000</v>
      </c>
      <c r="BG19" s="10">
        <v>1.31</v>
      </c>
    </row>
    <row r="20" spans="1:59" s="17" customFormat="1" ht="17.25" customHeight="1" thickBot="1" x14ac:dyDescent="0.3">
      <c r="A20" s="9">
        <v>7</v>
      </c>
      <c r="B20" s="10">
        <v>38</v>
      </c>
      <c r="C20" s="10" t="s">
        <v>59</v>
      </c>
      <c r="D20" s="10">
        <v>1</v>
      </c>
      <c r="E20" s="10" t="s">
        <v>81</v>
      </c>
      <c r="F20" s="10">
        <v>1</v>
      </c>
      <c r="G20" s="10" t="s">
        <v>70</v>
      </c>
      <c r="H20" s="10">
        <v>1</v>
      </c>
      <c r="I20" s="10">
        <v>1.76</v>
      </c>
      <c r="J20" s="10">
        <v>108</v>
      </c>
      <c r="K20" s="11">
        <v>34.865702479338843</v>
      </c>
      <c r="L20" s="10" t="s">
        <v>220</v>
      </c>
      <c r="M20" s="10">
        <v>2</v>
      </c>
      <c r="N20" s="10">
        <v>7</v>
      </c>
      <c r="O20" s="10">
        <v>1</v>
      </c>
      <c r="P20" s="10">
        <v>1</v>
      </c>
      <c r="Q20" s="10" t="s">
        <v>76</v>
      </c>
      <c r="R20" s="10">
        <v>2</v>
      </c>
      <c r="S20" s="10">
        <v>6</v>
      </c>
      <c r="X20" s="28" t="s">
        <v>421</v>
      </c>
      <c r="Y20" s="29"/>
      <c r="Z20" s="29" t="s">
        <v>422</v>
      </c>
      <c r="AA20" s="30">
        <v>87</v>
      </c>
      <c r="AB20" s="15">
        <v>130</v>
      </c>
      <c r="AC20" s="22">
        <v>90</v>
      </c>
      <c r="AD20" s="10">
        <v>95</v>
      </c>
      <c r="AE20" s="32"/>
      <c r="AF20" s="32" t="s">
        <v>106</v>
      </c>
      <c r="AG20" s="33">
        <v>2</v>
      </c>
      <c r="AH20" s="32">
        <v>15.1</v>
      </c>
      <c r="AI20" s="31">
        <v>13900</v>
      </c>
      <c r="AJ20" s="31">
        <v>341000</v>
      </c>
      <c r="AK20" s="31">
        <v>156</v>
      </c>
      <c r="AL20" s="31">
        <v>62</v>
      </c>
      <c r="AM20" s="32">
        <v>1.5</v>
      </c>
      <c r="AN20" s="32">
        <v>7.36</v>
      </c>
      <c r="AO20" s="31">
        <v>80</v>
      </c>
      <c r="AP20" s="31">
        <v>60</v>
      </c>
      <c r="AQ20" s="32">
        <v>33.9</v>
      </c>
      <c r="AR20" s="32">
        <v>6.4</v>
      </c>
      <c r="AS20" s="32"/>
      <c r="AT20" s="32"/>
      <c r="AU20" s="31">
        <v>1293</v>
      </c>
      <c r="AW20" s="32">
        <v>6.7</v>
      </c>
      <c r="AX20" s="32">
        <v>13.6</v>
      </c>
      <c r="AY20" s="31">
        <v>142</v>
      </c>
      <c r="AZ20" s="32">
        <v>4.3</v>
      </c>
      <c r="BA20" s="32"/>
      <c r="BB20" s="32"/>
      <c r="BC20" s="31">
        <v>11092</v>
      </c>
      <c r="BD20" s="31">
        <v>42</v>
      </c>
      <c r="BE20" s="32">
        <v>2.2999999999999998</v>
      </c>
      <c r="BF20" s="31">
        <v>4940000</v>
      </c>
      <c r="BG20" s="32">
        <v>1.34</v>
      </c>
    </row>
    <row r="21" spans="1:59" s="17" customFormat="1" ht="19.5" customHeight="1" thickBot="1" x14ac:dyDescent="0.3">
      <c r="A21" s="9">
        <v>14</v>
      </c>
      <c r="B21" s="10">
        <v>52</v>
      </c>
      <c r="C21" s="10" t="s">
        <v>59</v>
      </c>
      <c r="D21" s="10">
        <v>1</v>
      </c>
      <c r="E21" s="10" t="s">
        <v>60</v>
      </c>
      <c r="F21" s="10">
        <v>2</v>
      </c>
      <c r="G21" s="10" t="s">
        <v>92</v>
      </c>
      <c r="H21" s="10">
        <v>2</v>
      </c>
      <c r="I21" s="10">
        <v>1.93</v>
      </c>
      <c r="J21" s="10">
        <v>145</v>
      </c>
      <c r="K21" s="11">
        <v>38.927219522671749</v>
      </c>
      <c r="L21" s="10" t="s">
        <v>220</v>
      </c>
      <c r="M21" s="10">
        <v>2</v>
      </c>
      <c r="N21" s="10">
        <v>1</v>
      </c>
      <c r="O21" s="10">
        <v>1</v>
      </c>
      <c r="P21" s="10">
        <v>7</v>
      </c>
      <c r="Q21" s="10" t="s">
        <v>301</v>
      </c>
      <c r="R21" s="10">
        <v>2</v>
      </c>
      <c r="S21" s="10">
        <v>22</v>
      </c>
      <c r="T21" s="10" t="s">
        <v>432</v>
      </c>
      <c r="U21" s="10">
        <v>2</v>
      </c>
      <c r="X21" s="28" t="s">
        <v>433</v>
      </c>
      <c r="Y21" s="29" t="s">
        <v>434</v>
      </c>
      <c r="Z21" s="29" t="s">
        <v>435</v>
      </c>
      <c r="AA21" s="30">
        <v>77</v>
      </c>
      <c r="AB21" s="15">
        <v>120</v>
      </c>
      <c r="AC21" s="10">
        <v>75</v>
      </c>
      <c r="AD21" s="10">
        <v>93</v>
      </c>
      <c r="AE21" s="31">
        <v>16</v>
      </c>
      <c r="AF21" s="32" t="s">
        <v>69</v>
      </c>
      <c r="AG21" s="33">
        <v>0</v>
      </c>
      <c r="AH21" s="32">
        <v>14.9</v>
      </c>
      <c r="AI21" s="31">
        <v>6800</v>
      </c>
      <c r="AJ21" s="31">
        <v>161000</v>
      </c>
      <c r="AK21" s="32"/>
      <c r="AL21" s="31">
        <v>52</v>
      </c>
      <c r="AM21" s="32">
        <v>0.8</v>
      </c>
      <c r="AN21" s="32">
        <v>7.39</v>
      </c>
      <c r="AO21" s="31">
        <v>90</v>
      </c>
      <c r="AP21" s="31">
        <v>37</v>
      </c>
      <c r="AQ21" s="32">
        <v>22.4</v>
      </c>
      <c r="AR21" s="32">
        <v>-2.1</v>
      </c>
      <c r="AS21" s="31">
        <v>234</v>
      </c>
      <c r="AT21" s="31">
        <v>261</v>
      </c>
      <c r="AU21" s="31">
        <v>2006</v>
      </c>
      <c r="AV21" s="10">
        <v>0</v>
      </c>
      <c r="AW21" s="32">
        <v>12.5</v>
      </c>
      <c r="AX21" s="32">
        <v>13.1</v>
      </c>
      <c r="AY21" s="31">
        <v>132</v>
      </c>
      <c r="AZ21" s="32">
        <v>4.3</v>
      </c>
      <c r="BA21" s="32"/>
      <c r="BB21" s="32"/>
      <c r="BC21" s="31">
        <v>4250</v>
      </c>
      <c r="BD21" s="31">
        <v>7</v>
      </c>
      <c r="BE21" s="32">
        <v>1.7</v>
      </c>
      <c r="BF21" s="31">
        <v>5200000</v>
      </c>
      <c r="BG21" s="32">
        <v>0.84</v>
      </c>
    </row>
    <row r="22" spans="1:59" s="17" customFormat="1" ht="18.75" customHeight="1" thickBot="1" x14ac:dyDescent="0.3">
      <c r="A22" s="9">
        <v>16</v>
      </c>
      <c r="B22" s="10">
        <v>43</v>
      </c>
      <c r="C22" s="10" t="s">
        <v>86</v>
      </c>
      <c r="D22" s="10">
        <v>2</v>
      </c>
      <c r="E22" s="10" t="s">
        <v>74</v>
      </c>
      <c r="F22" s="10">
        <v>3</v>
      </c>
      <c r="G22" s="10" t="s">
        <v>92</v>
      </c>
      <c r="H22" s="10">
        <v>2</v>
      </c>
      <c r="I22" s="10">
        <v>1.6</v>
      </c>
      <c r="J22" s="10">
        <v>84</v>
      </c>
      <c r="K22" s="11">
        <v>32.812499999999993</v>
      </c>
      <c r="L22" s="10" t="s">
        <v>220</v>
      </c>
      <c r="M22" s="10">
        <v>2</v>
      </c>
      <c r="P22" s="10">
        <v>1</v>
      </c>
      <c r="Q22" s="10" t="s">
        <v>76</v>
      </c>
      <c r="R22" s="10">
        <v>2</v>
      </c>
      <c r="S22" s="10">
        <v>4</v>
      </c>
      <c r="X22" s="29" t="s">
        <v>438</v>
      </c>
      <c r="Y22" s="29" t="s">
        <v>439</v>
      </c>
      <c r="Z22" s="29" t="s">
        <v>440</v>
      </c>
      <c r="AA22" s="30">
        <v>100</v>
      </c>
      <c r="AB22" s="15">
        <v>125</v>
      </c>
      <c r="AC22" s="10">
        <v>80</v>
      </c>
      <c r="AD22" s="10">
        <v>95</v>
      </c>
      <c r="AE22" s="31">
        <v>22</v>
      </c>
      <c r="AF22" s="32" t="s">
        <v>69</v>
      </c>
      <c r="AG22" s="33">
        <v>0</v>
      </c>
      <c r="AH22" s="32">
        <v>15.4</v>
      </c>
      <c r="AI22" s="31">
        <v>12200</v>
      </c>
      <c r="AJ22" s="31">
        <v>191000</v>
      </c>
      <c r="AK22" s="32"/>
      <c r="AL22" s="31">
        <v>37</v>
      </c>
      <c r="AM22" s="32">
        <v>0.5</v>
      </c>
      <c r="AN22" s="32"/>
      <c r="AO22" s="32"/>
      <c r="AP22" s="32"/>
      <c r="AQ22" s="32"/>
      <c r="AR22" s="32"/>
      <c r="AS22" s="32"/>
      <c r="AT22" s="32"/>
      <c r="AU22" s="31">
        <v>2891</v>
      </c>
      <c r="AV22" s="10">
        <v>0</v>
      </c>
      <c r="AW22" s="32"/>
      <c r="AX22" s="31">
        <v>17</v>
      </c>
      <c r="AY22" s="31">
        <v>139</v>
      </c>
      <c r="AZ22" s="32">
        <v>4.0999999999999996</v>
      </c>
      <c r="BA22" s="32"/>
      <c r="BB22" s="32"/>
      <c r="BC22" s="31">
        <v>8564</v>
      </c>
      <c r="BD22" s="31">
        <v>49</v>
      </c>
      <c r="BE22" s="32"/>
      <c r="BF22" s="31">
        <v>4830000</v>
      </c>
      <c r="BG22" s="32"/>
    </row>
    <row r="23" spans="1:59" s="17" customFormat="1" ht="15.75" customHeight="1" thickBot="1" x14ac:dyDescent="0.3">
      <c r="A23" s="9">
        <v>34</v>
      </c>
      <c r="B23" s="10">
        <v>69</v>
      </c>
      <c r="C23" s="10" t="s">
        <v>86</v>
      </c>
      <c r="D23" s="10">
        <v>2</v>
      </c>
      <c r="E23" s="10" t="s">
        <v>81</v>
      </c>
      <c r="F23" s="10">
        <v>1</v>
      </c>
      <c r="G23" s="10" t="s">
        <v>61</v>
      </c>
      <c r="H23" s="10">
        <v>4</v>
      </c>
      <c r="I23" s="10">
        <v>1.56</v>
      </c>
      <c r="J23" s="10">
        <v>94</v>
      </c>
      <c r="K23" s="11">
        <v>38.625904010519392</v>
      </c>
      <c r="L23" s="10" t="s">
        <v>220</v>
      </c>
      <c r="M23" s="10">
        <v>2</v>
      </c>
      <c r="N23" s="10">
        <v>3</v>
      </c>
      <c r="O23" s="10">
        <v>1</v>
      </c>
      <c r="Q23" s="10" t="s">
        <v>64</v>
      </c>
      <c r="R23" s="10">
        <v>2</v>
      </c>
      <c r="S23" s="10">
        <v>6</v>
      </c>
      <c r="X23" s="28" t="s">
        <v>453</v>
      </c>
      <c r="Y23" s="29" t="s">
        <v>454</v>
      </c>
      <c r="Z23" s="29" t="s">
        <v>455</v>
      </c>
      <c r="AA23" s="30">
        <v>87</v>
      </c>
      <c r="AB23" s="15">
        <v>145</v>
      </c>
      <c r="AC23" s="10">
        <v>99</v>
      </c>
      <c r="AD23" s="10">
        <v>93</v>
      </c>
      <c r="AE23" s="31">
        <v>19</v>
      </c>
      <c r="AF23" s="32" t="s">
        <v>106</v>
      </c>
      <c r="AG23" s="33">
        <v>2</v>
      </c>
      <c r="AH23" s="32">
        <v>12.2</v>
      </c>
      <c r="AI23" s="31">
        <v>3700</v>
      </c>
      <c r="AJ23" s="31">
        <v>182000</v>
      </c>
      <c r="AK23" s="32"/>
      <c r="AL23" s="31">
        <v>67</v>
      </c>
      <c r="AM23" s="32">
        <v>0.8</v>
      </c>
      <c r="AN23" s="32">
        <v>7.31</v>
      </c>
      <c r="AO23" s="31">
        <v>64</v>
      </c>
      <c r="AP23" s="31">
        <v>37</v>
      </c>
      <c r="AQ23" s="32">
        <v>18.600000000000001</v>
      </c>
      <c r="AR23" s="32">
        <v>-6.9</v>
      </c>
      <c r="AS23" s="31">
        <v>253</v>
      </c>
      <c r="AT23" s="32"/>
      <c r="AU23" s="31">
        <v>755</v>
      </c>
      <c r="AV23" s="10">
        <v>0</v>
      </c>
      <c r="AW23" s="32">
        <v>17.399999999999999</v>
      </c>
      <c r="AX23" s="32">
        <v>13.9</v>
      </c>
      <c r="AY23" s="32"/>
      <c r="AZ23" s="31">
        <v>4</v>
      </c>
      <c r="BA23" s="31">
        <v>138</v>
      </c>
      <c r="BB23" s="32"/>
      <c r="BC23" s="31">
        <v>2605</v>
      </c>
      <c r="BD23" s="31">
        <v>7</v>
      </c>
      <c r="BE23" s="32">
        <v>1.1000000000000001</v>
      </c>
      <c r="BF23" s="31">
        <v>4190000</v>
      </c>
      <c r="BG23" s="32">
        <v>1.21</v>
      </c>
    </row>
    <row r="24" spans="1:59" s="17" customFormat="1" ht="15.75" customHeight="1" thickBot="1" x14ac:dyDescent="0.3">
      <c r="A24" s="9">
        <v>41</v>
      </c>
      <c r="B24" s="10">
        <v>73</v>
      </c>
      <c r="C24" s="10" t="s">
        <v>59</v>
      </c>
      <c r="D24" s="10">
        <v>1</v>
      </c>
      <c r="E24" s="10" t="s">
        <v>81</v>
      </c>
      <c r="F24" s="10">
        <v>1</v>
      </c>
      <c r="G24" s="10" t="s">
        <v>131</v>
      </c>
      <c r="H24" s="10">
        <v>5</v>
      </c>
      <c r="I24" s="10">
        <v>1.75</v>
      </c>
      <c r="J24" s="10">
        <v>80</v>
      </c>
      <c r="K24" s="11">
        <v>26.122448979591837</v>
      </c>
      <c r="L24" s="10" t="s">
        <v>220</v>
      </c>
      <c r="M24" s="10">
        <v>2</v>
      </c>
      <c r="N24" s="10">
        <v>2</v>
      </c>
      <c r="O24" s="10">
        <v>1</v>
      </c>
      <c r="P24" s="10">
        <v>3</v>
      </c>
      <c r="Q24" s="10" t="s">
        <v>76</v>
      </c>
      <c r="R24" s="10">
        <v>2</v>
      </c>
      <c r="S24" s="10">
        <v>14</v>
      </c>
      <c r="X24" s="28" t="s">
        <v>470</v>
      </c>
      <c r="Y24" s="29" t="s">
        <v>471</v>
      </c>
      <c r="Z24" s="29" t="s">
        <v>281</v>
      </c>
      <c r="AA24" s="30">
        <v>184</v>
      </c>
      <c r="AB24" s="15">
        <v>98</v>
      </c>
      <c r="AC24" s="10">
        <v>64</v>
      </c>
      <c r="AD24" s="10">
        <v>96</v>
      </c>
      <c r="AE24" s="31">
        <v>23</v>
      </c>
      <c r="AF24" s="32" t="s">
        <v>106</v>
      </c>
      <c r="AG24" s="33">
        <v>2</v>
      </c>
      <c r="AH24" s="32">
        <v>12.9</v>
      </c>
      <c r="AI24" s="31" t="s">
        <v>472</v>
      </c>
      <c r="AJ24" s="31" t="s">
        <v>486</v>
      </c>
      <c r="AK24" s="32"/>
      <c r="AL24" s="31">
        <v>49</v>
      </c>
      <c r="AM24" s="32">
        <v>0.7</v>
      </c>
      <c r="AN24" s="32"/>
      <c r="AO24" s="31">
        <v>89</v>
      </c>
      <c r="AP24" s="31">
        <v>34</v>
      </c>
      <c r="AQ24" s="32">
        <v>24.7</v>
      </c>
      <c r="AR24" s="32">
        <v>1.5</v>
      </c>
      <c r="AS24" s="32"/>
      <c r="AT24" s="32"/>
      <c r="AU24" s="31">
        <v>425</v>
      </c>
      <c r="AV24" s="10">
        <v>0</v>
      </c>
      <c r="AW24" s="32">
        <v>7.5</v>
      </c>
      <c r="AX24" s="32">
        <v>13.4</v>
      </c>
      <c r="AY24" s="31">
        <v>135</v>
      </c>
      <c r="AZ24" s="32">
        <v>4.5</v>
      </c>
      <c r="BA24" s="32"/>
      <c r="BB24" s="31">
        <v>12</v>
      </c>
      <c r="BC24" s="32"/>
      <c r="BD24" s="31">
        <v>85</v>
      </c>
      <c r="BE24" s="32">
        <v>1.2</v>
      </c>
      <c r="BF24" s="31" t="s">
        <v>473</v>
      </c>
      <c r="BG24" s="32">
        <v>1.03</v>
      </c>
    </row>
    <row r="25" spans="1:59" s="17" customFormat="1" x14ac:dyDescent="0.25">
      <c r="A25" s="9">
        <v>129</v>
      </c>
      <c r="B25" s="10">
        <v>60</v>
      </c>
      <c r="C25" s="10" t="s">
        <v>86</v>
      </c>
      <c r="D25" s="10">
        <v>2</v>
      </c>
      <c r="E25" s="10" t="s">
        <v>81</v>
      </c>
      <c r="F25" s="10">
        <v>1</v>
      </c>
      <c r="G25" s="10" t="s">
        <v>70</v>
      </c>
      <c r="H25" s="10">
        <v>1</v>
      </c>
      <c r="I25" s="10">
        <v>1.62</v>
      </c>
      <c r="J25" s="10">
        <v>58</v>
      </c>
      <c r="K25" s="11">
        <f t="shared" ref="K25" si="0">J25/(I25*I25)</f>
        <v>22.10028959000152</v>
      </c>
      <c r="L25" s="10" t="s">
        <v>62</v>
      </c>
      <c r="M25" s="10">
        <v>1</v>
      </c>
      <c r="N25" s="10" t="s">
        <v>71</v>
      </c>
      <c r="O25" s="10">
        <v>1</v>
      </c>
      <c r="P25" s="10">
        <v>2</v>
      </c>
      <c r="Q25" s="10" t="s">
        <v>76</v>
      </c>
      <c r="R25" s="10">
        <v>2</v>
      </c>
      <c r="S25" s="10">
        <v>4</v>
      </c>
      <c r="T25" s="10" t="s">
        <v>77</v>
      </c>
      <c r="U25" s="10">
        <v>1</v>
      </c>
      <c r="V25" s="10" t="s">
        <v>71</v>
      </c>
      <c r="W25" s="10">
        <v>1</v>
      </c>
      <c r="X25" s="14" t="s">
        <v>159</v>
      </c>
      <c r="Y25" s="14" t="s">
        <v>412</v>
      </c>
      <c r="Z25" s="14" t="s">
        <v>157</v>
      </c>
      <c r="AA25" s="15">
        <v>116</v>
      </c>
      <c r="AB25" s="15">
        <v>132</v>
      </c>
      <c r="AC25" s="10">
        <v>92</v>
      </c>
      <c r="AD25" s="10">
        <v>93</v>
      </c>
      <c r="AE25" s="10">
        <v>28</v>
      </c>
      <c r="AF25" s="10" t="s">
        <v>85</v>
      </c>
      <c r="AG25" s="19">
        <v>3</v>
      </c>
      <c r="AH25" s="20">
        <v>13.7</v>
      </c>
      <c r="AI25" s="10">
        <v>15780</v>
      </c>
      <c r="AJ25" s="10">
        <v>346000</v>
      </c>
      <c r="AL25" s="10">
        <v>37</v>
      </c>
      <c r="AM25" s="10">
        <v>0.5</v>
      </c>
      <c r="AN25" s="10">
        <v>7.42</v>
      </c>
      <c r="AO25" s="10">
        <v>49.9</v>
      </c>
      <c r="AP25" s="10">
        <v>35.9</v>
      </c>
      <c r="AQ25" s="20">
        <v>23.9</v>
      </c>
      <c r="AR25" s="10">
        <v>-0.2</v>
      </c>
      <c r="AS25" s="10">
        <v>81.900000000000006</v>
      </c>
      <c r="AT25" s="10">
        <v>327</v>
      </c>
      <c r="AU25" s="10">
        <v>789</v>
      </c>
      <c r="AV25" s="10">
        <v>17</v>
      </c>
      <c r="AW25" s="10">
        <v>6.93</v>
      </c>
      <c r="AX25" s="20">
        <v>12.4</v>
      </c>
      <c r="AY25" s="10">
        <v>137.69999999999999</v>
      </c>
      <c r="AZ25" s="10">
        <v>2.9</v>
      </c>
      <c r="BA25" s="10">
        <v>99.5</v>
      </c>
      <c r="BB25" s="10">
        <v>0</v>
      </c>
      <c r="BC25" s="10">
        <v>14360</v>
      </c>
      <c r="BD25" s="10">
        <v>158</v>
      </c>
      <c r="BE25" s="10">
        <v>3.32</v>
      </c>
      <c r="BF25" s="10">
        <v>4770000</v>
      </c>
      <c r="BG25" s="10">
        <v>1.27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7CBDE-377E-4DC1-A548-ED03B23ED558}">
  <dimension ref="A1:AC86"/>
  <sheetViews>
    <sheetView workbookViewId="0">
      <selection activeCell="G7" sqref="G7"/>
    </sheetView>
  </sheetViews>
  <sheetFormatPr defaultRowHeight="15" x14ac:dyDescent="0.25"/>
  <sheetData>
    <row r="1" spans="1:29" x14ac:dyDescent="0.25">
      <c r="A1" t="s">
        <v>489</v>
      </c>
    </row>
    <row r="3" spans="1:29" x14ac:dyDescent="0.25">
      <c r="A3" t="s">
        <v>490</v>
      </c>
      <c r="L3" t="s">
        <v>491</v>
      </c>
    </row>
    <row r="4" spans="1:29" x14ac:dyDescent="0.25">
      <c r="A4" t="s">
        <v>492</v>
      </c>
      <c r="B4" t="s">
        <v>493</v>
      </c>
      <c r="C4" t="s">
        <v>494</v>
      </c>
      <c r="D4" t="s">
        <v>495</v>
      </c>
      <c r="F4" t="s">
        <v>496</v>
      </c>
      <c r="G4" t="s">
        <v>497</v>
      </c>
      <c r="H4" t="s">
        <v>498</v>
      </c>
      <c r="I4" t="s">
        <v>499</v>
      </c>
      <c r="J4" t="s">
        <v>493</v>
      </c>
      <c r="K4" t="s">
        <v>494</v>
      </c>
      <c r="L4" t="s">
        <v>500</v>
      </c>
      <c r="M4" t="s">
        <v>501</v>
      </c>
      <c r="N4" t="s">
        <v>493</v>
      </c>
      <c r="O4" t="s">
        <v>502</v>
      </c>
      <c r="P4" t="s">
        <v>501</v>
      </c>
      <c r="Q4" t="s">
        <v>493</v>
      </c>
      <c r="R4" t="s">
        <v>503</v>
      </c>
      <c r="S4" t="s">
        <v>504</v>
      </c>
      <c r="T4" t="s">
        <v>501</v>
      </c>
      <c r="U4" t="s">
        <v>493</v>
      </c>
      <c r="V4" t="s">
        <v>505</v>
      </c>
      <c r="W4" t="s">
        <v>506</v>
      </c>
      <c r="X4" t="s">
        <v>501</v>
      </c>
      <c r="Y4" t="s">
        <v>493</v>
      </c>
      <c r="Z4" t="s">
        <v>507</v>
      </c>
      <c r="AA4" t="s">
        <v>508</v>
      </c>
      <c r="AB4" t="s">
        <v>509</v>
      </c>
      <c r="AC4" t="s">
        <v>510</v>
      </c>
    </row>
    <row r="5" spans="1:29" x14ac:dyDescent="0.25">
      <c r="A5">
        <v>0.1061</v>
      </c>
      <c r="B5">
        <v>0.65600000000000003</v>
      </c>
      <c r="C5">
        <v>0.20649999999999999</v>
      </c>
      <c r="D5">
        <v>65.599999999999994</v>
      </c>
      <c r="F5">
        <v>0.18260000000000001</v>
      </c>
      <c r="G5">
        <v>18.260000000000002</v>
      </c>
      <c r="H5">
        <v>182.6</v>
      </c>
      <c r="I5" s="87">
        <v>4486486486</v>
      </c>
      <c r="J5">
        <v>0.63200000000000001</v>
      </c>
      <c r="K5">
        <v>0.29310000000000003</v>
      </c>
      <c r="L5">
        <v>4.07</v>
      </c>
      <c r="M5">
        <v>3.98</v>
      </c>
      <c r="N5">
        <v>4.17</v>
      </c>
      <c r="O5">
        <v>4.4400000000000004</v>
      </c>
      <c r="P5">
        <v>4.1399999999999997</v>
      </c>
      <c r="Q5">
        <v>4.59</v>
      </c>
      <c r="R5">
        <v>9.09</v>
      </c>
      <c r="S5">
        <v>4.43</v>
      </c>
      <c r="T5">
        <v>4.33</v>
      </c>
      <c r="U5">
        <v>4.53</v>
      </c>
      <c r="V5">
        <v>8.85</v>
      </c>
      <c r="W5">
        <v>4.3600000000000003</v>
      </c>
      <c r="X5">
        <v>4.05</v>
      </c>
      <c r="Y5">
        <v>4.51</v>
      </c>
      <c r="Z5">
        <v>7.13</v>
      </c>
      <c r="AA5">
        <v>4.4400000000000004</v>
      </c>
      <c r="AB5">
        <v>0.37</v>
      </c>
      <c r="AC5">
        <v>9.09</v>
      </c>
    </row>
    <row r="6" spans="1:29" x14ac:dyDescent="0.25">
      <c r="A6">
        <v>0.3871</v>
      </c>
      <c r="B6" s="87">
        <v>1488</v>
      </c>
      <c r="C6">
        <v>0.95740000000000003</v>
      </c>
      <c r="D6">
        <v>148.80000000000001</v>
      </c>
      <c r="F6">
        <v>0.53549999999999998</v>
      </c>
      <c r="G6">
        <v>53.55</v>
      </c>
      <c r="H6">
        <v>535.5</v>
      </c>
      <c r="I6" s="87">
        <v>1002808989</v>
      </c>
      <c r="J6" s="87">
        <v>13120</v>
      </c>
      <c r="K6">
        <v>0.67120000000000002</v>
      </c>
      <c r="L6">
        <v>5.34</v>
      </c>
      <c r="M6">
        <v>4.5199999999999996</v>
      </c>
      <c r="N6">
        <v>5.66</v>
      </c>
      <c r="O6">
        <v>4.57</v>
      </c>
      <c r="P6">
        <v>4.3</v>
      </c>
      <c r="Q6">
        <v>4.66</v>
      </c>
      <c r="R6">
        <v>-14.42</v>
      </c>
      <c r="S6">
        <v>4.41</v>
      </c>
      <c r="T6">
        <v>4.2</v>
      </c>
      <c r="U6">
        <v>4.55</v>
      </c>
      <c r="V6">
        <v>-17.420000000000002</v>
      </c>
      <c r="W6">
        <v>4.6900000000000004</v>
      </c>
      <c r="X6">
        <v>4.53</v>
      </c>
      <c r="Y6">
        <v>5.07</v>
      </c>
      <c r="Z6">
        <v>-12.17</v>
      </c>
      <c r="AA6">
        <v>4.6900000000000004</v>
      </c>
      <c r="AB6">
        <v>-0.65</v>
      </c>
      <c r="AC6">
        <v>-12.17</v>
      </c>
    </row>
    <row r="7" spans="1:29" x14ac:dyDescent="0.25">
      <c r="A7">
        <v>2.3199999999999998E-2</v>
      </c>
      <c r="B7">
        <v>0.23200000000000001</v>
      </c>
      <c r="C7">
        <v>8.8300000000000003E-2</v>
      </c>
      <c r="D7">
        <v>23.2</v>
      </c>
      <c r="F7">
        <v>5.1400000000000001E-2</v>
      </c>
      <c r="G7">
        <v>5.14</v>
      </c>
      <c r="H7">
        <v>51.4</v>
      </c>
      <c r="I7" s="87">
        <v>9277978339</v>
      </c>
      <c r="J7">
        <v>0.28000000000000003</v>
      </c>
      <c r="K7">
        <v>0.10009999999999999</v>
      </c>
      <c r="L7">
        <v>5.54</v>
      </c>
      <c r="M7">
        <v>5.34</v>
      </c>
      <c r="N7">
        <v>5.85</v>
      </c>
      <c r="O7">
        <v>4.83</v>
      </c>
      <c r="P7">
        <v>3.9</v>
      </c>
      <c r="Q7">
        <v>5.17</v>
      </c>
      <c r="R7">
        <v>-12.82</v>
      </c>
      <c r="S7">
        <v>4.7</v>
      </c>
      <c r="T7">
        <v>4.42</v>
      </c>
      <c r="U7">
        <v>4.8</v>
      </c>
      <c r="V7">
        <v>-15.16</v>
      </c>
      <c r="W7">
        <v>4.26</v>
      </c>
      <c r="X7">
        <v>4.0999999999999996</v>
      </c>
      <c r="Y7">
        <v>4.41</v>
      </c>
      <c r="Z7">
        <v>-23.1</v>
      </c>
      <c r="AA7">
        <v>4.83</v>
      </c>
      <c r="AB7">
        <v>-0.71</v>
      </c>
      <c r="AC7">
        <v>-12.82</v>
      </c>
    </row>
    <row r="8" spans="1:29" x14ac:dyDescent="0.25">
      <c r="A8">
        <v>5.9499999999999997E-2</v>
      </c>
      <c r="B8">
        <v>0.52</v>
      </c>
      <c r="C8">
        <v>0.1046</v>
      </c>
      <c r="D8">
        <v>52</v>
      </c>
      <c r="F8">
        <v>0.2661</v>
      </c>
      <c r="G8">
        <v>26.61</v>
      </c>
      <c r="H8">
        <v>266.10000000000002</v>
      </c>
      <c r="I8" s="87">
        <v>8447619048</v>
      </c>
      <c r="J8">
        <v>0.81599999999999995</v>
      </c>
      <c r="K8">
        <v>0.45929999999999999</v>
      </c>
      <c r="L8">
        <v>3.15</v>
      </c>
      <c r="M8">
        <v>3.06</v>
      </c>
      <c r="N8">
        <v>3.23</v>
      </c>
      <c r="O8">
        <v>3.02</v>
      </c>
      <c r="P8">
        <v>2.95</v>
      </c>
      <c r="Q8">
        <v>3.1</v>
      </c>
      <c r="R8">
        <v>-4.13</v>
      </c>
      <c r="S8">
        <v>3.14</v>
      </c>
      <c r="T8">
        <v>2.8</v>
      </c>
      <c r="U8">
        <v>3.24</v>
      </c>
      <c r="V8">
        <v>-0.32</v>
      </c>
      <c r="W8">
        <v>3.28</v>
      </c>
      <c r="X8">
        <v>2.8</v>
      </c>
      <c r="Y8">
        <v>3.63</v>
      </c>
      <c r="Z8">
        <v>4.13</v>
      </c>
      <c r="AA8">
        <v>3.28</v>
      </c>
      <c r="AB8">
        <v>0.13</v>
      </c>
      <c r="AC8">
        <v>4.13</v>
      </c>
    </row>
    <row r="9" spans="1:29" x14ac:dyDescent="0.25">
      <c r="A9">
        <v>0.12559999999999999</v>
      </c>
      <c r="B9">
        <v>0.84799999999999998</v>
      </c>
      <c r="C9">
        <v>0.19159999999999999</v>
      </c>
      <c r="D9">
        <v>84.8</v>
      </c>
      <c r="F9">
        <v>0.1196</v>
      </c>
      <c r="G9">
        <v>11.96</v>
      </c>
      <c r="H9">
        <v>119.6</v>
      </c>
      <c r="I9" s="87">
        <v>2967741935</v>
      </c>
      <c r="J9">
        <v>0.85599999999999998</v>
      </c>
      <c r="K9">
        <v>0.192</v>
      </c>
      <c r="L9">
        <v>4.03</v>
      </c>
      <c r="M9">
        <v>3.7</v>
      </c>
      <c r="N9">
        <v>4.12</v>
      </c>
      <c r="O9">
        <v>5.26</v>
      </c>
      <c r="P9">
        <v>3.57</v>
      </c>
      <c r="Q9">
        <v>6.5</v>
      </c>
      <c r="R9">
        <v>30.52</v>
      </c>
      <c r="S9">
        <v>3.75</v>
      </c>
      <c r="T9">
        <v>3.42</v>
      </c>
      <c r="U9">
        <v>5.03</v>
      </c>
      <c r="V9">
        <v>-6.95</v>
      </c>
      <c r="W9">
        <v>3.88</v>
      </c>
      <c r="X9">
        <v>3.48</v>
      </c>
      <c r="Y9">
        <v>4.5</v>
      </c>
      <c r="Z9">
        <v>-3.72</v>
      </c>
      <c r="AA9">
        <v>5.26</v>
      </c>
      <c r="AB9">
        <v>1.23</v>
      </c>
      <c r="AC9">
        <v>30.52</v>
      </c>
    </row>
    <row r="10" spans="1:29" x14ac:dyDescent="0.25">
      <c r="A10">
        <v>0.1105</v>
      </c>
      <c r="B10">
        <v>0.64</v>
      </c>
      <c r="C10">
        <v>0.15090000000000001</v>
      </c>
      <c r="D10">
        <v>64</v>
      </c>
      <c r="F10">
        <v>0.28220000000000001</v>
      </c>
      <c r="G10">
        <v>28.22</v>
      </c>
      <c r="H10">
        <v>282.2</v>
      </c>
      <c r="I10" s="87">
        <v>7465608466</v>
      </c>
      <c r="J10">
        <v>0.78400000000000003</v>
      </c>
      <c r="K10">
        <v>0.34899999999999998</v>
      </c>
      <c r="L10">
        <v>3.78</v>
      </c>
      <c r="M10">
        <v>3.2</v>
      </c>
      <c r="N10">
        <v>4.04</v>
      </c>
      <c r="O10">
        <v>3.84</v>
      </c>
      <c r="P10">
        <v>3.69</v>
      </c>
      <c r="Q10">
        <v>4.09</v>
      </c>
      <c r="R10">
        <v>1.59</v>
      </c>
      <c r="S10">
        <v>3.89</v>
      </c>
      <c r="T10">
        <v>3.69</v>
      </c>
      <c r="U10">
        <v>4.0599999999999996</v>
      </c>
      <c r="V10">
        <v>2.91</v>
      </c>
      <c r="W10">
        <v>4.07</v>
      </c>
      <c r="X10">
        <v>4</v>
      </c>
      <c r="Y10">
        <v>4.17</v>
      </c>
      <c r="Z10">
        <v>7.67</v>
      </c>
      <c r="AA10">
        <v>4.07</v>
      </c>
      <c r="AB10">
        <v>0.28999999999999998</v>
      </c>
      <c r="AC10">
        <v>7.67</v>
      </c>
    </row>
    <row r="11" spans="1:29" x14ac:dyDescent="0.25">
      <c r="A11">
        <v>8.4500000000000006E-2</v>
      </c>
      <c r="B11">
        <v>0.44800000000000001</v>
      </c>
      <c r="C11">
        <v>0.16120000000000001</v>
      </c>
      <c r="D11">
        <v>44.8</v>
      </c>
      <c r="F11">
        <v>8.4099999999999994E-2</v>
      </c>
      <c r="G11">
        <v>8.41</v>
      </c>
      <c r="H11">
        <v>84.1</v>
      </c>
      <c r="I11" s="87">
        <v>1951276102</v>
      </c>
      <c r="J11">
        <v>0.44800000000000001</v>
      </c>
      <c r="K11">
        <v>0.1673</v>
      </c>
      <c r="L11">
        <v>4.3099999999999996</v>
      </c>
      <c r="M11">
        <v>3.55</v>
      </c>
      <c r="N11">
        <v>4.78</v>
      </c>
      <c r="O11">
        <v>4.78</v>
      </c>
      <c r="P11">
        <v>4.2300000000000004</v>
      </c>
      <c r="Q11">
        <v>5.9</v>
      </c>
      <c r="R11">
        <v>10.9</v>
      </c>
      <c r="S11">
        <v>4.66</v>
      </c>
      <c r="T11">
        <v>4.2</v>
      </c>
      <c r="U11">
        <v>5.03</v>
      </c>
      <c r="V11">
        <v>8.1199999999999992</v>
      </c>
      <c r="W11">
        <v>4.33</v>
      </c>
      <c r="X11">
        <v>4.0999999999999996</v>
      </c>
      <c r="Y11">
        <v>6.03</v>
      </c>
      <c r="Z11">
        <v>0.46</v>
      </c>
      <c r="AA11">
        <v>4.78</v>
      </c>
      <c r="AB11">
        <v>0.47</v>
      </c>
      <c r="AC11">
        <v>10.9</v>
      </c>
    </row>
    <row r="12" spans="1:29" x14ac:dyDescent="0.25">
      <c r="A12">
        <v>5.8400000000000001E-2</v>
      </c>
      <c r="B12">
        <v>0.41610000000000003</v>
      </c>
      <c r="C12">
        <v>8.7599999999999997E-2</v>
      </c>
      <c r="D12">
        <v>41.61</v>
      </c>
      <c r="F12">
        <v>9.7000000000000003E-2</v>
      </c>
      <c r="G12">
        <v>9.6999999999999993</v>
      </c>
      <c r="H12">
        <v>97</v>
      </c>
      <c r="I12" s="87">
        <v>2389162562</v>
      </c>
      <c r="J12">
        <v>0.72</v>
      </c>
      <c r="K12">
        <v>0.18110000000000001</v>
      </c>
      <c r="L12">
        <v>4.0599999999999996</v>
      </c>
      <c r="M12">
        <v>3.74</v>
      </c>
      <c r="N12">
        <v>4.4000000000000004</v>
      </c>
      <c r="O12">
        <v>4.3899999999999997</v>
      </c>
      <c r="P12">
        <v>4.03</v>
      </c>
      <c r="Q12">
        <v>4.7</v>
      </c>
      <c r="R12">
        <v>8.1300000000000008</v>
      </c>
      <c r="S12">
        <v>3.24</v>
      </c>
      <c r="T12">
        <v>3</v>
      </c>
      <c r="U12">
        <v>3.85</v>
      </c>
      <c r="V12">
        <v>-20.2</v>
      </c>
      <c r="W12">
        <v>3.17</v>
      </c>
      <c r="X12">
        <v>2.72</v>
      </c>
      <c r="Y12">
        <v>3.7</v>
      </c>
      <c r="Z12">
        <v>-21.92</v>
      </c>
      <c r="AA12">
        <v>4.7</v>
      </c>
      <c r="AB12">
        <v>0.64</v>
      </c>
      <c r="AC12">
        <v>15.76</v>
      </c>
    </row>
    <row r="13" spans="1:29" x14ac:dyDescent="0.25">
      <c r="A13">
        <v>0.18079999999999999</v>
      </c>
      <c r="B13">
        <v>0.72799999999999998</v>
      </c>
      <c r="C13">
        <v>0.24329999999999999</v>
      </c>
      <c r="D13">
        <v>72.8</v>
      </c>
      <c r="F13">
        <v>0.30880000000000002</v>
      </c>
      <c r="G13">
        <v>30.88</v>
      </c>
      <c r="H13">
        <v>308.8</v>
      </c>
      <c r="I13" s="87">
        <v>5707948244</v>
      </c>
      <c r="J13">
        <v>0.77600000000000002</v>
      </c>
      <c r="K13">
        <v>0.42809999999999998</v>
      </c>
      <c r="L13">
        <v>5.41</v>
      </c>
      <c r="M13">
        <v>4.7</v>
      </c>
      <c r="N13">
        <v>5.8</v>
      </c>
      <c r="O13">
        <v>6.57</v>
      </c>
      <c r="P13">
        <v>6.34</v>
      </c>
      <c r="Q13">
        <v>6.69</v>
      </c>
      <c r="R13">
        <v>21.44</v>
      </c>
      <c r="S13">
        <v>5.46</v>
      </c>
      <c r="T13">
        <v>4.18</v>
      </c>
      <c r="U13">
        <v>5.7</v>
      </c>
      <c r="V13">
        <v>0.92</v>
      </c>
      <c r="W13">
        <v>5.91</v>
      </c>
      <c r="X13">
        <v>5.85</v>
      </c>
      <c r="Y13">
        <v>5.98</v>
      </c>
      <c r="Z13">
        <v>9.24</v>
      </c>
      <c r="AA13">
        <v>6.57</v>
      </c>
      <c r="AB13">
        <v>1.1599999999999999</v>
      </c>
      <c r="AC13">
        <v>21.44</v>
      </c>
    </row>
    <row r="14" spans="1:29" x14ac:dyDescent="0.25">
      <c r="A14">
        <v>0.1089</v>
      </c>
      <c r="B14">
        <v>0.60799999999999998</v>
      </c>
      <c r="C14">
        <v>0.2167</v>
      </c>
      <c r="D14">
        <v>60.8</v>
      </c>
      <c r="F14">
        <v>0.1128</v>
      </c>
      <c r="G14">
        <v>11.28</v>
      </c>
      <c r="H14">
        <v>112.8</v>
      </c>
      <c r="I14" s="87">
        <v>1855263158</v>
      </c>
      <c r="J14">
        <v>0.55200000000000005</v>
      </c>
      <c r="K14">
        <v>0.14330000000000001</v>
      </c>
      <c r="L14">
        <v>6.08</v>
      </c>
      <c r="M14">
        <v>5.6</v>
      </c>
      <c r="N14">
        <v>6.36</v>
      </c>
      <c r="O14">
        <v>5.89</v>
      </c>
      <c r="P14">
        <v>5.31</v>
      </c>
      <c r="Q14">
        <v>7.12</v>
      </c>
      <c r="R14">
        <v>-3.13</v>
      </c>
      <c r="S14">
        <v>6.35</v>
      </c>
      <c r="T14">
        <v>3.75</v>
      </c>
      <c r="U14">
        <v>7.45</v>
      </c>
      <c r="V14">
        <v>4.4400000000000004</v>
      </c>
      <c r="W14">
        <v>5.94</v>
      </c>
      <c r="X14">
        <v>5.31</v>
      </c>
      <c r="Y14">
        <v>7.53</v>
      </c>
      <c r="Z14">
        <v>-2.2999999999999998</v>
      </c>
      <c r="AA14">
        <v>6.35</v>
      </c>
      <c r="AB14">
        <v>0.27</v>
      </c>
      <c r="AC14">
        <v>4.4400000000000004</v>
      </c>
    </row>
    <row r="15" spans="1:29" x14ac:dyDescent="0.25">
      <c r="A15">
        <v>7.1800000000000003E-2</v>
      </c>
      <c r="B15">
        <v>0.32800000000000001</v>
      </c>
      <c r="C15">
        <v>0.1132</v>
      </c>
      <c r="D15">
        <v>32.799999999999997</v>
      </c>
      <c r="F15">
        <v>0.31869999999999998</v>
      </c>
      <c r="G15">
        <v>31.87</v>
      </c>
      <c r="H15">
        <v>318.7</v>
      </c>
      <c r="I15" s="87">
        <v>959939759</v>
      </c>
      <c r="J15" s="87">
        <v>11120</v>
      </c>
      <c r="K15">
        <v>0.49419999999999997</v>
      </c>
      <c r="L15">
        <v>3.32</v>
      </c>
      <c r="M15">
        <v>2.42</v>
      </c>
      <c r="N15">
        <v>3.68</v>
      </c>
      <c r="O15">
        <v>3.29</v>
      </c>
      <c r="P15">
        <v>3.07</v>
      </c>
      <c r="Q15">
        <v>3.45</v>
      </c>
      <c r="R15">
        <v>-0.9</v>
      </c>
      <c r="S15">
        <v>3.14</v>
      </c>
      <c r="T15">
        <v>2.4500000000000002</v>
      </c>
      <c r="U15">
        <v>3.4</v>
      </c>
      <c r="V15">
        <v>-5.42</v>
      </c>
      <c r="W15">
        <v>3.26</v>
      </c>
      <c r="X15">
        <v>3</v>
      </c>
      <c r="Y15">
        <v>3.53</v>
      </c>
      <c r="Z15">
        <v>-1.81</v>
      </c>
      <c r="AA15">
        <v>3.29</v>
      </c>
      <c r="AB15">
        <v>-0.03</v>
      </c>
      <c r="AC15">
        <v>-0.9</v>
      </c>
    </row>
    <row r="16" spans="1:29" x14ac:dyDescent="0.25">
      <c r="A16">
        <v>8.9899999999999994E-2</v>
      </c>
      <c r="B16">
        <v>0.59199999999999997</v>
      </c>
      <c r="C16">
        <v>0.1305</v>
      </c>
      <c r="D16">
        <v>59.2</v>
      </c>
      <c r="F16">
        <v>9.3600000000000003E-2</v>
      </c>
      <c r="G16">
        <v>9.36</v>
      </c>
      <c r="H16">
        <v>93.6</v>
      </c>
      <c r="I16" s="87">
        <v>2132118451</v>
      </c>
      <c r="J16">
        <v>0.59199999999999997</v>
      </c>
      <c r="K16">
        <v>0.1142</v>
      </c>
      <c r="L16">
        <v>4.3899999999999997</v>
      </c>
      <c r="M16">
        <v>3.58</v>
      </c>
      <c r="N16">
        <v>4.6399999999999997</v>
      </c>
      <c r="O16">
        <v>4.32</v>
      </c>
      <c r="P16">
        <v>3.75</v>
      </c>
      <c r="Q16">
        <v>4.83</v>
      </c>
      <c r="R16">
        <v>-1.59</v>
      </c>
      <c r="S16">
        <v>4.71</v>
      </c>
      <c r="T16">
        <v>4.25</v>
      </c>
      <c r="U16">
        <v>5.85</v>
      </c>
      <c r="V16">
        <v>7.29</v>
      </c>
      <c r="W16">
        <v>4.66</v>
      </c>
      <c r="X16">
        <v>3.9</v>
      </c>
      <c r="Y16">
        <v>5.7</v>
      </c>
      <c r="Z16">
        <v>6.15</v>
      </c>
      <c r="AA16">
        <v>4.71</v>
      </c>
      <c r="AB16">
        <v>0.32</v>
      </c>
      <c r="AC16">
        <v>7.29</v>
      </c>
    </row>
    <row r="17" spans="1:29" x14ac:dyDescent="0.25">
      <c r="A17">
        <v>6.5600000000000006E-2</v>
      </c>
      <c r="B17">
        <v>0.44</v>
      </c>
      <c r="C17">
        <v>0.15790000000000001</v>
      </c>
      <c r="D17">
        <v>44</v>
      </c>
      <c r="F17">
        <v>0.1457</v>
      </c>
      <c r="G17">
        <v>14.57</v>
      </c>
      <c r="H17">
        <v>145.69999999999999</v>
      </c>
      <c r="I17" s="87">
        <v>3527845036</v>
      </c>
      <c r="J17">
        <v>0.624</v>
      </c>
      <c r="K17">
        <v>0.2515</v>
      </c>
      <c r="L17">
        <v>4.13</v>
      </c>
      <c r="M17">
        <v>3.97</v>
      </c>
      <c r="N17">
        <v>4.3499999999999996</v>
      </c>
      <c r="O17">
        <v>4.3600000000000003</v>
      </c>
      <c r="P17">
        <v>3.88</v>
      </c>
      <c r="Q17">
        <v>5.08</v>
      </c>
      <c r="R17">
        <v>5.57</v>
      </c>
      <c r="S17">
        <v>4.91</v>
      </c>
      <c r="T17">
        <v>4.13</v>
      </c>
      <c r="U17">
        <v>5.83</v>
      </c>
      <c r="V17">
        <v>18.89</v>
      </c>
      <c r="W17">
        <v>3.71</v>
      </c>
      <c r="X17">
        <v>2.2000000000000002</v>
      </c>
      <c r="Y17">
        <v>5.35</v>
      </c>
      <c r="Z17">
        <v>-10.17</v>
      </c>
      <c r="AA17">
        <v>4.91</v>
      </c>
      <c r="AB17">
        <v>0.78</v>
      </c>
      <c r="AC17">
        <v>18.89</v>
      </c>
    </row>
    <row r="18" spans="1:29" x14ac:dyDescent="0.25">
      <c r="A18">
        <v>7.5700000000000003E-2</v>
      </c>
      <c r="B18">
        <v>0.45</v>
      </c>
      <c r="C18">
        <v>0.1338</v>
      </c>
      <c r="D18">
        <v>45</v>
      </c>
      <c r="F18">
        <v>0.186</v>
      </c>
      <c r="G18">
        <v>18.600000000000001</v>
      </c>
      <c r="H18">
        <v>186</v>
      </c>
      <c r="I18" s="87">
        <v>4720812183</v>
      </c>
      <c r="J18">
        <v>0.77600000000000002</v>
      </c>
      <c r="K18">
        <v>0.28660000000000002</v>
      </c>
      <c r="L18">
        <v>3.94</v>
      </c>
      <c r="M18">
        <v>3.32</v>
      </c>
      <c r="N18">
        <v>4.22</v>
      </c>
      <c r="O18">
        <v>4.07</v>
      </c>
      <c r="P18">
        <v>3.56</v>
      </c>
      <c r="Q18">
        <v>4.43</v>
      </c>
      <c r="R18">
        <v>3.3</v>
      </c>
      <c r="S18">
        <v>4.2</v>
      </c>
      <c r="T18">
        <v>3.6</v>
      </c>
      <c r="U18">
        <v>5</v>
      </c>
      <c r="V18">
        <v>6.6</v>
      </c>
      <c r="W18">
        <v>3.83</v>
      </c>
      <c r="X18">
        <v>3</v>
      </c>
      <c r="Y18">
        <v>4.55</v>
      </c>
      <c r="Z18">
        <v>-2.79</v>
      </c>
      <c r="AA18">
        <v>4.2</v>
      </c>
      <c r="AB18">
        <v>0.26</v>
      </c>
      <c r="AC18">
        <v>6.6</v>
      </c>
    </row>
    <row r="19" spans="1:29" x14ac:dyDescent="0.25">
      <c r="A19">
        <v>0.15890000000000001</v>
      </c>
      <c r="B19">
        <v>0.56000000000000005</v>
      </c>
      <c r="C19">
        <v>0.255</v>
      </c>
      <c r="D19">
        <v>56</v>
      </c>
      <c r="F19">
        <v>0.39389999999999997</v>
      </c>
      <c r="G19">
        <v>39.39</v>
      </c>
      <c r="H19">
        <v>393.9</v>
      </c>
      <c r="I19" s="87">
        <v>832769556</v>
      </c>
      <c r="J19">
        <v>0.83199999999999996</v>
      </c>
      <c r="K19">
        <v>0.52229999999999999</v>
      </c>
      <c r="L19">
        <v>4.7300000000000004</v>
      </c>
      <c r="M19">
        <v>4.17</v>
      </c>
      <c r="N19">
        <v>4.8499999999999996</v>
      </c>
      <c r="O19">
        <v>4.9000000000000004</v>
      </c>
      <c r="P19">
        <v>4.5</v>
      </c>
      <c r="Q19">
        <v>6.92</v>
      </c>
      <c r="R19">
        <v>3.59</v>
      </c>
      <c r="S19">
        <v>4.92</v>
      </c>
      <c r="T19">
        <v>4.25</v>
      </c>
      <c r="U19">
        <v>5.38</v>
      </c>
      <c r="V19">
        <v>4.0199999999999996</v>
      </c>
      <c r="W19">
        <v>4.55</v>
      </c>
      <c r="X19">
        <v>4.2</v>
      </c>
      <c r="Y19">
        <v>5.15</v>
      </c>
      <c r="Z19">
        <v>-3.81</v>
      </c>
      <c r="AA19">
        <v>4.92</v>
      </c>
      <c r="AB19">
        <v>0.19</v>
      </c>
      <c r="AC19">
        <v>4.0199999999999996</v>
      </c>
    </row>
    <row r="20" spans="1:29" x14ac:dyDescent="0.25">
      <c r="A20">
        <v>0.15989999999999999</v>
      </c>
      <c r="B20">
        <v>0.92</v>
      </c>
      <c r="C20">
        <v>0.32519999999999999</v>
      </c>
      <c r="D20">
        <v>92</v>
      </c>
      <c r="F20">
        <v>0.31180000000000002</v>
      </c>
      <c r="G20">
        <v>31.18</v>
      </c>
      <c r="H20">
        <v>311.8</v>
      </c>
      <c r="I20" s="87">
        <v>6852747253</v>
      </c>
      <c r="J20" s="87">
        <v>13120</v>
      </c>
      <c r="K20">
        <v>0.51870000000000005</v>
      </c>
      <c r="L20">
        <v>4.55</v>
      </c>
      <c r="M20">
        <v>4</v>
      </c>
      <c r="N20">
        <v>4.95</v>
      </c>
      <c r="O20">
        <v>4.72</v>
      </c>
      <c r="P20">
        <v>4.3899999999999997</v>
      </c>
      <c r="Q20">
        <v>5.95</v>
      </c>
      <c r="R20">
        <v>3.74</v>
      </c>
      <c r="S20">
        <v>4.63</v>
      </c>
      <c r="T20">
        <v>4.4000000000000004</v>
      </c>
      <c r="U20">
        <v>4.7699999999999996</v>
      </c>
      <c r="V20">
        <v>1.76</v>
      </c>
      <c r="W20">
        <v>4.6399999999999997</v>
      </c>
      <c r="X20">
        <v>4.2300000000000004</v>
      </c>
      <c r="Y20">
        <v>5.66</v>
      </c>
      <c r="Z20">
        <v>1.98</v>
      </c>
      <c r="AA20">
        <v>4.72</v>
      </c>
      <c r="AB20">
        <v>0.17</v>
      </c>
      <c r="AC20">
        <v>3.74</v>
      </c>
    </row>
    <row r="21" spans="1:29" x14ac:dyDescent="0.25">
      <c r="A21">
        <v>0.15040000000000001</v>
      </c>
      <c r="B21">
        <v>0.72799999999999998</v>
      </c>
      <c r="C21">
        <v>0.2117</v>
      </c>
      <c r="D21">
        <v>72.8</v>
      </c>
      <c r="F21">
        <v>0.45550000000000002</v>
      </c>
      <c r="G21">
        <v>45.55</v>
      </c>
      <c r="H21">
        <v>455.5</v>
      </c>
      <c r="I21" s="87">
        <v>178627451</v>
      </c>
      <c r="J21">
        <v>0.99199999999999999</v>
      </c>
      <c r="K21">
        <v>0.6129</v>
      </c>
      <c r="L21">
        <v>2.5499999999999998</v>
      </c>
      <c r="M21">
        <v>2.33</v>
      </c>
      <c r="N21">
        <v>4</v>
      </c>
      <c r="O21">
        <v>2.5499999999999998</v>
      </c>
      <c r="P21">
        <v>2.4700000000000002</v>
      </c>
      <c r="Q21">
        <v>2.62</v>
      </c>
      <c r="R21">
        <v>0</v>
      </c>
      <c r="S21">
        <v>2.84</v>
      </c>
      <c r="T21">
        <v>2.4</v>
      </c>
      <c r="U21">
        <v>3.77</v>
      </c>
      <c r="V21">
        <v>11.37</v>
      </c>
      <c r="W21">
        <v>2.39</v>
      </c>
      <c r="X21">
        <v>2.2200000000000002</v>
      </c>
      <c r="Y21">
        <v>3.23</v>
      </c>
      <c r="Z21">
        <v>-6.27</v>
      </c>
      <c r="AA21">
        <v>2.84</v>
      </c>
      <c r="AB21">
        <v>0.28999999999999998</v>
      </c>
      <c r="AC21">
        <v>11.37</v>
      </c>
    </row>
    <row r="22" spans="1:29" x14ac:dyDescent="0.25">
      <c r="A22">
        <v>0.13320000000000001</v>
      </c>
      <c r="B22">
        <v>0.69599999999999995</v>
      </c>
      <c r="C22">
        <v>0.21010000000000001</v>
      </c>
      <c r="D22">
        <v>69.599999999999994</v>
      </c>
      <c r="F22">
        <v>0.2424</v>
      </c>
      <c r="G22">
        <v>24.24</v>
      </c>
      <c r="H22">
        <v>242.4</v>
      </c>
      <c r="I22" s="87">
        <v>6498659517</v>
      </c>
      <c r="J22">
        <v>0.76800000000000002</v>
      </c>
      <c r="K22">
        <v>0.30380000000000001</v>
      </c>
      <c r="L22">
        <v>3.73</v>
      </c>
      <c r="M22">
        <v>3.55</v>
      </c>
      <c r="N22">
        <v>3.9</v>
      </c>
      <c r="O22">
        <v>4.6399999999999997</v>
      </c>
      <c r="P22">
        <v>3.85</v>
      </c>
      <c r="Q22">
        <v>5.05</v>
      </c>
      <c r="R22">
        <v>24.4</v>
      </c>
      <c r="S22">
        <v>4.42</v>
      </c>
      <c r="T22">
        <v>4.3499999999999996</v>
      </c>
      <c r="U22">
        <v>4.51</v>
      </c>
      <c r="V22">
        <v>18.5</v>
      </c>
      <c r="W22">
        <v>4.71</v>
      </c>
      <c r="X22">
        <v>4.6500000000000004</v>
      </c>
      <c r="Y22">
        <v>4.8499999999999996</v>
      </c>
      <c r="Z22">
        <v>26.27</v>
      </c>
      <c r="AA22">
        <v>4.71</v>
      </c>
      <c r="AB22">
        <v>0.98</v>
      </c>
      <c r="AC22">
        <v>26.27</v>
      </c>
    </row>
    <row r="23" spans="1:29" x14ac:dyDescent="0.25">
      <c r="A23">
        <v>0.1086</v>
      </c>
      <c r="B23">
        <v>0.52</v>
      </c>
      <c r="C23">
        <v>0.1875</v>
      </c>
      <c r="D23">
        <v>52</v>
      </c>
      <c r="F23">
        <v>0.40870000000000001</v>
      </c>
      <c r="G23">
        <v>40.869999999999997</v>
      </c>
      <c r="H23">
        <v>408.7</v>
      </c>
      <c r="I23" s="87">
        <v>1026884422</v>
      </c>
      <c r="J23">
        <v>0.85599999999999998</v>
      </c>
      <c r="K23">
        <v>0.54190000000000005</v>
      </c>
      <c r="L23">
        <v>3.98</v>
      </c>
      <c r="M23">
        <v>3.65</v>
      </c>
      <c r="N23">
        <v>4.32</v>
      </c>
      <c r="O23">
        <v>4.53</v>
      </c>
      <c r="P23">
        <v>4</v>
      </c>
      <c r="Q23">
        <v>6.15</v>
      </c>
      <c r="R23">
        <v>13.82</v>
      </c>
      <c r="S23">
        <v>4.4000000000000004</v>
      </c>
      <c r="T23">
        <v>3.75</v>
      </c>
      <c r="U23">
        <v>4.75</v>
      </c>
      <c r="V23">
        <v>10.55</v>
      </c>
      <c r="W23">
        <v>4.6100000000000003</v>
      </c>
      <c r="X23">
        <v>3.45</v>
      </c>
      <c r="Y23">
        <v>5.35</v>
      </c>
      <c r="Z23">
        <v>15.83</v>
      </c>
      <c r="AA23">
        <v>4.53</v>
      </c>
      <c r="AB23">
        <v>0.55000000000000004</v>
      </c>
      <c r="AC23">
        <v>13.82</v>
      </c>
    </row>
    <row r="24" spans="1:29" x14ac:dyDescent="0.25">
      <c r="A24">
        <v>0.12180000000000001</v>
      </c>
      <c r="B24">
        <v>0.6</v>
      </c>
      <c r="C24">
        <v>0.1769</v>
      </c>
      <c r="D24">
        <v>60</v>
      </c>
      <c r="F24">
        <v>0.2021</v>
      </c>
      <c r="G24">
        <v>20.21</v>
      </c>
      <c r="H24">
        <v>202.1</v>
      </c>
      <c r="I24" s="87">
        <v>5447439353</v>
      </c>
      <c r="J24">
        <v>0.82</v>
      </c>
      <c r="K24">
        <v>0.31890000000000002</v>
      </c>
      <c r="L24">
        <v>3.71</v>
      </c>
      <c r="M24">
        <v>3.5</v>
      </c>
      <c r="N24">
        <v>3.8</v>
      </c>
      <c r="O24">
        <v>4.0999999999999996</v>
      </c>
      <c r="P24">
        <v>3.7</v>
      </c>
      <c r="Q24">
        <v>4.37</v>
      </c>
      <c r="R24">
        <v>10.51</v>
      </c>
      <c r="S24">
        <v>4.2300000000000004</v>
      </c>
      <c r="T24">
        <v>4.13</v>
      </c>
      <c r="U24">
        <v>4.33</v>
      </c>
      <c r="V24">
        <v>14.02</v>
      </c>
      <c r="W24">
        <v>3.89</v>
      </c>
      <c r="X24">
        <v>3.65</v>
      </c>
      <c r="Y24">
        <v>4.3</v>
      </c>
      <c r="Z24">
        <v>4.8499999999999996</v>
      </c>
      <c r="AA24">
        <v>4.2300000000000004</v>
      </c>
      <c r="AB24">
        <v>0.52</v>
      </c>
      <c r="AC24">
        <v>14.02</v>
      </c>
    </row>
    <row r="25" spans="1:29" x14ac:dyDescent="0.25">
      <c r="A25">
        <v>0</v>
      </c>
      <c r="B25">
        <v>0.28799999999999998</v>
      </c>
      <c r="C25">
        <v>6.8000000000000005E-2</v>
      </c>
      <c r="D25">
        <v>28.8</v>
      </c>
      <c r="F25">
        <v>7.8E-2</v>
      </c>
      <c r="G25">
        <v>7.8</v>
      </c>
      <c r="H25">
        <v>78</v>
      </c>
      <c r="I25" s="87">
        <v>1729490022</v>
      </c>
      <c r="J25">
        <v>0.42399999999999999</v>
      </c>
      <c r="K25">
        <v>0.1321</v>
      </c>
      <c r="L25">
        <v>4.51</v>
      </c>
      <c r="M25">
        <v>3.63</v>
      </c>
      <c r="N25">
        <v>5.74</v>
      </c>
      <c r="O25">
        <v>7.13</v>
      </c>
      <c r="P25">
        <v>6.24</v>
      </c>
      <c r="Q25">
        <v>8.43</v>
      </c>
      <c r="R25">
        <v>58.09</v>
      </c>
      <c r="S25">
        <v>3.91</v>
      </c>
      <c r="T25">
        <v>2.12</v>
      </c>
      <c r="U25">
        <v>4.66</v>
      </c>
      <c r="V25">
        <v>-13.3</v>
      </c>
      <c r="W25">
        <v>4.75</v>
      </c>
      <c r="X25">
        <v>4.5</v>
      </c>
      <c r="Y25">
        <v>4.8899999999999997</v>
      </c>
      <c r="Z25">
        <v>5.32</v>
      </c>
      <c r="AA25">
        <v>7.13</v>
      </c>
      <c r="AB25">
        <v>2.62</v>
      </c>
      <c r="AC25">
        <v>58.09</v>
      </c>
    </row>
    <row r="26" spans="1:29" x14ac:dyDescent="0.25">
      <c r="A26">
        <v>8.7499999999999994E-2</v>
      </c>
      <c r="B26">
        <v>0.56759999999999999</v>
      </c>
      <c r="C26">
        <v>0.18609999999999999</v>
      </c>
      <c r="D26">
        <v>56.76</v>
      </c>
      <c r="F26">
        <v>0.36</v>
      </c>
      <c r="G26">
        <v>36</v>
      </c>
      <c r="H26">
        <v>360</v>
      </c>
      <c r="I26" s="87">
        <v>1318681319</v>
      </c>
      <c r="J26" s="87">
        <v>10297</v>
      </c>
      <c r="K26">
        <v>0.61360000000000003</v>
      </c>
      <c r="L26">
        <v>2.73</v>
      </c>
      <c r="M26">
        <v>1.79</v>
      </c>
      <c r="N26">
        <v>2.9</v>
      </c>
      <c r="O26">
        <v>2.87</v>
      </c>
      <c r="P26">
        <v>2.4500000000000002</v>
      </c>
      <c r="Q26">
        <v>3.39</v>
      </c>
      <c r="R26">
        <v>5.13</v>
      </c>
      <c r="S26">
        <v>2.74</v>
      </c>
      <c r="T26">
        <v>2.6</v>
      </c>
      <c r="U26">
        <v>2.85</v>
      </c>
      <c r="V26">
        <v>0.37</v>
      </c>
      <c r="W26">
        <v>2.83</v>
      </c>
      <c r="X26">
        <v>2.65</v>
      </c>
      <c r="Y26">
        <v>3.08</v>
      </c>
      <c r="Z26">
        <v>3.66</v>
      </c>
      <c r="AA26">
        <v>2.87</v>
      </c>
      <c r="AB26">
        <v>0.14000000000000001</v>
      </c>
      <c r="AC26">
        <v>5.13</v>
      </c>
    </row>
    <row r="27" spans="1:29" x14ac:dyDescent="0.25">
      <c r="A27">
        <v>0.19189999999999999</v>
      </c>
      <c r="B27">
        <v>0.73780000000000001</v>
      </c>
      <c r="C27">
        <v>0.28220000000000001</v>
      </c>
      <c r="D27">
        <v>73.78</v>
      </c>
      <c r="F27">
        <v>0.28820000000000001</v>
      </c>
      <c r="G27">
        <v>28.82</v>
      </c>
      <c r="H27">
        <v>288.2</v>
      </c>
      <c r="I27" s="87">
        <v>8257879656</v>
      </c>
      <c r="J27">
        <v>0.75409999999999999</v>
      </c>
      <c r="K27">
        <v>0.31680000000000003</v>
      </c>
      <c r="L27">
        <v>3.49</v>
      </c>
      <c r="M27">
        <v>1.8</v>
      </c>
      <c r="N27">
        <v>4.0999999999999996</v>
      </c>
      <c r="O27">
        <v>3.73</v>
      </c>
      <c r="P27">
        <v>3.36</v>
      </c>
      <c r="Q27">
        <v>4.0199999999999996</v>
      </c>
      <c r="R27">
        <v>6.88</v>
      </c>
      <c r="S27">
        <v>3.62</v>
      </c>
      <c r="T27">
        <v>3.39</v>
      </c>
      <c r="U27">
        <v>4.04</v>
      </c>
      <c r="V27">
        <v>3.72</v>
      </c>
      <c r="W27">
        <v>3.77</v>
      </c>
      <c r="X27">
        <v>3.67</v>
      </c>
      <c r="Y27">
        <v>3.93</v>
      </c>
      <c r="Z27">
        <v>8.02</v>
      </c>
      <c r="AA27">
        <v>3.77</v>
      </c>
      <c r="AB27">
        <v>0.28000000000000003</v>
      </c>
      <c r="AC27">
        <v>8.02</v>
      </c>
    </row>
    <row r="28" spans="1:29" x14ac:dyDescent="0.25">
      <c r="A28">
        <v>0.1011</v>
      </c>
      <c r="B28">
        <v>0.66400000000000003</v>
      </c>
      <c r="C28">
        <v>0.13400000000000001</v>
      </c>
      <c r="D28">
        <v>66.400000000000006</v>
      </c>
      <c r="F28">
        <v>0.29320000000000002</v>
      </c>
      <c r="G28">
        <v>29.32</v>
      </c>
      <c r="H28">
        <v>293.2</v>
      </c>
      <c r="I28" s="87">
        <v>8167130919</v>
      </c>
      <c r="J28" s="87">
        <v>1424</v>
      </c>
      <c r="K28">
        <v>0.36249999999999999</v>
      </c>
      <c r="L28">
        <v>3.59</v>
      </c>
      <c r="M28">
        <v>2.94</v>
      </c>
      <c r="N28">
        <v>4.09</v>
      </c>
      <c r="O28">
        <v>3.91</v>
      </c>
      <c r="P28">
        <v>3.6</v>
      </c>
      <c r="Q28">
        <v>4.38</v>
      </c>
      <c r="R28">
        <v>8.91</v>
      </c>
      <c r="S28">
        <v>4.41</v>
      </c>
      <c r="T28">
        <v>3.82</v>
      </c>
      <c r="U28">
        <v>4.78</v>
      </c>
      <c r="V28">
        <v>22.84</v>
      </c>
      <c r="W28">
        <v>4.47</v>
      </c>
      <c r="X28">
        <v>4</v>
      </c>
      <c r="Y28">
        <v>4.7699999999999996</v>
      </c>
      <c r="Z28">
        <v>24.51</v>
      </c>
      <c r="AA28">
        <v>4.47</v>
      </c>
      <c r="AB28">
        <v>0.88</v>
      </c>
      <c r="AC28">
        <v>24.51</v>
      </c>
    </row>
    <row r="29" spans="1:29" x14ac:dyDescent="0.25">
      <c r="A29">
        <v>0.1517</v>
      </c>
      <c r="B29">
        <v>0.68920000000000003</v>
      </c>
      <c r="C29">
        <v>0.2334</v>
      </c>
      <c r="D29">
        <v>68.92</v>
      </c>
      <c r="F29">
        <v>0.48699999999999999</v>
      </c>
      <c r="G29">
        <v>48.7</v>
      </c>
      <c r="H29">
        <v>487</v>
      </c>
      <c r="I29" s="87">
        <v>1236040609</v>
      </c>
      <c r="J29" s="87">
        <v>11757</v>
      </c>
      <c r="K29">
        <v>0.66710000000000003</v>
      </c>
      <c r="L29">
        <v>3.94</v>
      </c>
      <c r="M29">
        <v>3.77</v>
      </c>
      <c r="N29">
        <v>4.1100000000000003</v>
      </c>
      <c r="O29">
        <v>4.1100000000000003</v>
      </c>
      <c r="P29">
        <v>3.9</v>
      </c>
      <c r="Q29">
        <v>5</v>
      </c>
      <c r="R29">
        <v>4.3099999999999996</v>
      </c>
      <c r="S29">
        <v>4.97</v>
      </c>
      <c r="T29">
        <v>4.54</v>
      </c>
      <c r="U29">
        <v>5.21</v>
      </c>
      <c r="V29">
        <v>26.14</v>
      </c>
      <c r="W29">
        <v>3.97</v>
      </c>
      <c r="X29">
        <v>3.67</v>
      </c>
      <c r="Y29">
        <v>4.09</v>
      </c>
      <c r="Z29">
        <v>0.76</v>
      </c>
      <c r="AA29">
        <v>4.97</v>
      </c>
      <c r="AB29">
        <v>1.03</v>
      </c>
      <c r="AC29">
        <v>26.14</v>
      </c>
    </row>
    <row r="30" spans="1:29" x14ac:dyDescent="0.25">
      <c r="A30">
        <v>5.2499999999999998E-2</v>
      </c>
      <c r="B30">
        <v>0.43890000000000001</v>
      </c>
      <c r="C30">
        <v>0.12130000000000001</v>
      </c>
      <c r="D30">
        <v>43.89</v>
      </c>
      <c r="F30">
        <v>4.53E-2</v>
      </c>
      <c r="G30">
        <v>4.53</v>
      </c>
      <c r="H30">
        <v>45.3</v>
      </c>
      <c r="I30" s="87">
        <v>8357933579</v>
      </c>
      <c r="J30">
        <v>0.37030000000000002</v>
      </c>
      <c r="K30">
        <v>0.1487</v>
      </c>
      <c r="L30">
        <v>5.42</v>
      </c>
      <c r="M30">
        <v>5.3</v>
      </c>
      <c r="N30">
        <v>5.54</v>
      </c>
      <c r="O30">
        <v>5.74</v>
      </c>
      <c r="P30">
        <v>5.45</v>
      </c>
      <c r="Q30">
        <v>5.84</v>
      </c>
      <c r="R30">
        <v>5.9</v>
      </c>
      <c r="S30">
        <v>5.76</v>
      </c>
      <c r="T30">
        <v>5.45</v>
      </c>
      <c r="U30">
        <v>5.95</v>
      </c>
      <c r="V30">
        <v>6.27</v>
      </c>
      <c r="W30">
        <v>5.32</v>
      </c>
      <c r="X30">
        <v>4.57</v>
      </c>
      <c r="Y30">
        <v>5.93</v>
      </c>
      <c r="Z30">
        <v>-1.85</v>
      </c>
      <c r="AA30">
        <v>5.76</v>
      </c>
      <c r="AB30">
        <v>0.34</v>
      </c>
      <c r="AC30">
        <v>6.27</v>
      </c>
    </row>
    <row r="31" spans="1:29" x14ac:dyDescent="0.25">
      <c r="A31">
        <v>3.5799999999999998E-2</v>
      </c>
      <c r="B31">
        <v>0.39090000000000003</v>
      </c>
      <c r="C31">
        <v>8.9599999999999999E-2</v>
      </c>
      <c r="D31">
        <v>39.090000000000003</v>
      </c>
      <c r="F31">
        <v>6.7000000000000004E-2</v>
      </c>
      <c r="G31">
        <v>6.7</v>
      </c>
      <c r="H31">
        <v>67</v>
      </c>
      <c r="I31" s="87">
        <v>1936416185</v>
      </c>
      <c r="J31">
        <v>0.50700000000000001</v>
      </c>
      <c r="K31">
        <v>0.1047</v>
      </c>
      <c r="L31">
        <v>3.46</v>
      </c>
      <c r="M31">
        <v>3.3</v>
      </c>
      <c r="N31">
        <v>3.61</v>
      </c>
      <c r="O31">
        <v>3.22</v>
      </c>
      <c r="P31">
        <v>3.08</v>
      </c>
      <c r="Q31">
        <v>3.87</v>
      </c>
      <c r="R31">
        <v>-6.94</v>
      </c>
      <c r="S31">
        <v>3.4</v>
      </c>
      <c r="T31">
        <v>3.12</v>
      </c>
      <c r="U31">
        <v>4.5199999999999996</v>
      </c>
      <c r="V31">
        <v>-1.73</v>
      </c>
      <c r="W31">
        <v>3.35</v>
      </c>
      <c r="X31">
        <v>3.22</v>
      </c>
      <c r="Y31">
        <v>3.45</v>
      </c>
      <c r="Z31">
        <v>-3.18</v>
      </c>
      <c r="AA31">
        <v>3.4</v>
      </c>
      <c r="AB31">
        <v>-0.06</v>
      </c>
      <c r="AC31">
        <v>-1.73</v>
      </c>
    </row>
    <row r="32" spans="1:29" x14ac:dyDescent="0.25">
      <c r="A32">
        <v>5.57E-2</v>
      </c>
      <c r="B32">
        <v>0.45939999999999998</v>
      </c>
      <c r="C32">
        <v>0.1338</v>
      </c>
      <c r="D32">
        <v>45.94</v>
      </c>
      <c r="F32">
        <v>0.16309999999999999</v>
      </c>
      <c r="G32">
        <v>16.309999999999999</v>
      </c>
      <c r="H32">
        <v>163.1</v>
      </c>
      <c r="I32" s="87">
        <v>5261290323</v>
      </c>
      <c r="J32">
        <v>0.53490000000000004</v>
      </c>
      <c r="K32">
        <v>0.21690000000000001</v>
      </c>
      <c r="L32">
        <v>3.1</v>
      </c>
      <c r="M32">
        <v>1.29</v>
      </c>
      <c r="N32">
        <v>3.79</v>
      </c>
      <c r="O32">
        <v>3.77</v>
      </c>
      <c r="P32">
        <v>3.38</v>
      </c>
      <c r="Q32">
        <v>3.98</v>
      </c>
      <c r="R32">
        <v>21.61</v>
      </c>
      <c r="S32">
        <v>3.97</v>
      </c>
      <c r="T32">
        <v>3.67</v>
      </c>
      <c r="U32">
        <v>4.2</v>
      </c>
      <c r="V32">
        <v>28.06</v>
      </c>
      <c r="W32">
        <v>3.79</v>
      </c>
      <c r="X32">
        <v>3.43</v>
      </c>
      <c r="Y32">
        <v>4.1900000000000004</v>
      </c>
      <c r="Z32">
        <v>22.26</v>
      </c>
      <c r="AA32">
        <v>3.97</v>
      </c>
      <c r="AB32">
        <v>0.87</v>
      </c>
      <c r="AC32">
        <v>28.06</v>
      </c>
    </row>
    <row r="33" spans="1:29" x14ac:dyDescent="0.25">
      <c r="A33">
        <v>0.1021</v>
      </c>
      <c r="B33">
        <v>0.74060000000000004</v>
      </c>
      <c r="C33">
        <v>0.24540000000000001</v>
      </c>
      <c r="D33">
        <v>74.06</v>
      </c>
      <c r="F33">
        <v>7.7299999999999994E-2</v>
      </c>
      <c r="G33">
        <v>7.73</v>
      </c>
      <c r="H33">
        <v>77.3</v>
      </c>
      <c r="I33" s="87">
        <v>19325</v>
      </c>
      <c r="J33">
        <v>0.63090000000000002</v>
      </c>
      <c r="K33">
        <v>0.22470000000000001</v>
      </c>
      <c r="L33">
        <v>4</v>
      </c>
      <c r="M33">
        <v>3.1</v>
      </c>
      <c r="N33">
        <v>4.2699999999999996</v>
      </c>
      <c r="O33">
        <v>4.04</v>
      </c>
      <c r="P33">
        <v>2.72</v>
      </c>
      <c r="Q33">
        <v>4.75</v>
      </c>
      <c r="R33">
        <v>1</v>
      </c>
      <c r="S33">
        <v>4.5999999999999996</v>
      </c>
      <c r="T33">
        <v>3.81</v>
      </c>
      <c r="U33">
        <v>4.9000000000000004</v>
      </c>
      <c r="V33">
        <v>15</v>
      </c>
      <c r="W33">
        <v>4.4000000000000004</v>
      </c>
      <c r="X33">
        <v>4</v>
      </c>
      <c r="Y33">
        <v>4.7699999999999996</v>
      </c>
      <c r="Z33">
        <v>10</v>
      </c>
      <c r="AA33">
        <v>4.5999999999999996</v>
      </c>
      <c r="AB33">
        <v>0.6</v>
      </c>
      <c r="AC33">
        <v>15</v>
      </c>
    </row>
    <row r="34" spans="1:29" x14ac:dyDescent="0.25">
      <c r="A34">
        <v>7.0199999999999999E-2</v>
      </c>
      <c r="B34">
        <v>0.50739999999999996</v>
      </c>
      <c r="C34">
        <v>0.1656</v>
      </c>
      <c r="D34">
        <v>50.74</v>
      </c>
      <c r="F34">
        <v>0.17180000000000001</v>
      </c>
      <c r="G34">
        <v>17.18</v>
      </c>
      <c r="H34">
        <v>171.8</v>
      </c>
      <c r="I34" s="87">
        <v>270977918</v>
      </c>
      <c r="J34">
        <v>0.65139999999999998</v>
      </c>
      <c r="K34">
        <v>0.3579</v>
      </c>
      <c r="L34">
        <v>6.34</v>
      </c>
      <c r="M34">
        <v>6.09</v>
      </c>
      <c r="N34">
        <v>7.82</v>
      </c>
      <c r="O34">
        <v>7.29</v>
      </c>
      <c r="P34">
        <v>7.1</v>
      </c>
      <c r="Q34">
        <v>7.5</v>
      </c>
      <c r="R34">
        <v>14.98</v>
      </c>
      <c r="S34">
        <v>7.26</v>
      </c>
      <c r="T34">
        <v>7.05</v>
      </c>
      <c r="U34">
        <v>7.4</v>
      </c>
      <c r="V34">
        <v>14.51</v>
      </c>
      <c r="W34">
        <v>7.25</v>
      </c>
      <c r="X34">
        <v>6.75</v>
      </c>
      <c r="Y34">
        <v>7.58</v>
      </c>
      <c r="Z34">
        <v>14.35</v>
      </c>
      <c r="AA34">
        <v>7.29</v>
      </c>
      <c r="AB34">
        <v>0.95</v>
      </c>
      <c r="AC34">
        <v>14.98</v>
      </c>
    </row>
    <row r="35" spans="1:29" x14ac:dyDescent="0.25">
      <c r="A35">
        <v>0.1043</v>
      </c>
      <c r="B35">
        <v>0.73370000000000002</v>
      </c>
      <c r="C35">
        <v>0.15709999999999999</v>
      </c>
      <c r="D35">
        <v>73.37</v>
      </c>
      <c r="F35">
        <v>0.13730000000000001</v>
      </c>
      <c r="G35">
        <v>13.73</v>
      </c>
      <c r="H35">
        <v>137.30000000000001</v>
      </c>
      <c r="I35" s="87">
        <v>399127907</v>
      </c>
      <c r="J35">
        <v>0.63090000000000002</v>
      </c>
      <c r="K35">
        <v>0.32369999999999999</v>
      </c>
      <c r="L35">
        <v>3.44</v>
      </c>
      <c r="M35">
        <v>3.26</v>
      </c>
      <c r="N35">
        <v>3.59</v>
      </c>
      <c r="O35">
        <v>5.41</v>
      </c>
      <c r="P35">
        <v>4.46</v>
      </c>
      <c r="Q35">
        <v>5.5</v>
      </c>
      <c r="R35">
        <v>57.27</v>
      </c>
      <c r="S35">
        <v>4.5199999999999996</v>
      </c>
      <c r="T35">
        <v>4.09</v>
      </c>
      <c r="U35">
        <v>4.68</v>
      </c>
      <c r="V35">
        <v>31.4</v>
      </c>
      <c r="W35">
        <v>4.7300000000000004</v>
      </c>
      <c r="X35">
        <v>4.0599999999999996</v>
      </c>
      <c r="Y35">
        <v>5.68</v>
      </c>
      <c r="Z35">
        <v>37.5</v>
      </c>
      <c r="AA35">
        <v>5.41</v>
      </c>
      <c r="AB35">
        <v>1.97</v>
      </c>
      <c r="AC35">
        <v>57.27</v>
      </c>
    </row>
    <row r="36" spans="1:29" x14ac:dyDescent="0.25">
      <c r="A36">
        <v>0.1991</v>
      </c>
      <c r="B36">
        <v>0.98060000000000003</v>
      </c>
      <c r="C36">
        <v>0.3659</v>
      </c>
      <c r="D36">
        <v>98.06</v>
      </c>
      <c r="F36">
        <v>0.28339999999999999</v>
      </c>
      <c r="G36">
        <v>28.34</v>
      </c>
      <c r="H36">
        <v>283.39999999999998</v>
      </c>
      <c r="I36" s="87">
        <v>7248081841</v>
      </c>
      <c r="J36" s="87">
        <v>1056</v>
      </c>
      <c r="K36">
        <v>0.53680000000000005</v>
      </c>
      <c r="L36">
        <v>3.91</v>
      </c>
      <c r="M36">
        <v>3.34</v>
      </c>
      <c r="N36">
        <v>4.4800000000000004</v>
      </c>
      <c r="O36">
        <v>4.01</v>
      </c>
      <c r="P36">
        <v>3.64</v>
      </c>
      <c r="Q36">
        <v>4.29</v>
      </c>
      <c r="R36">
        <v>2.56</v>
      </c>
      <c r="S36">
        <v>3.86</v>
      </c>
      <c r="T36">
        <v>3.49</v>
      </c>
      <c r="U36">
        <v>4.08</v>
      </c>
      <c r="V36">
        <v>-1.28</v>
      </c>
      <c r="W36">
        <v>3.97</v>
      </c>
      <c r="X36">
        <v>2.65</v>
      </c>
      <c r="Y36">
        <v>4.32</v>
      </c>
      <c r="Z36">
        <v>1.53</v>
      </c>
      <c r="AA36">
        <v>4.01</v>
      </c>
      <c r="AB36">
        <v>0.1</v>
      </c>
      <c r="AC36">
        <v>2.56</v>
      </c>
    </row>
    <row r="37" spans="1:29" x14ac:dyDescent="0.25">
      <c r="A37">
        <v>6.3399999999999998E-2</v>
      </c>
      <c r="B37">
        <v>0.56230000000000002</v>
      </c>
      <c r="C37">
        <v>0.122</v>
      </c>
      <c r="D37">
        <v>56.23</v>
      </c>
      <c r="F37">
        <v>0.2843</v>
      </c>
      <c r="G37">
        <v>28.43</v>
      </c>
      <c r="H37">
        <v>284.3</v>
      </c>
      <c r="I37" s="87">
        <v>6461363636</v>
      </c>
      <c r="J37">
        <v>0.96689999999999998</v>
      </c>
      <c r="K37">
        <v>0.46750000000000003</v>
      </c>
      <c r="L37">
        <v>4.4000000000000004</v>
      </c>
      <c r="M37">
        <v>4.1100000000000003</v>
      </c>
      <c r="N37">
        <v>4.55</v>
      </c>
      <c r="O37">
        <v>4.4400000000000004</v>
      </c>
      <c r="P37">
        <v>4.21</v>
      </c>
      <c r="Q37">
        <v>4.71</v>
      </c>
      <c r="R37">
        <v>0.91</v>
      </c>
      <c r="S37">
        <v>4.18</v>
      </c>
      <c r="T37">
        <v>3.12</v>
      </c>
      <c r="U37">
        <v>5.58</v>
      </c>
      <c r="V37">
        <v>-5</v>
      </c>
      <c r="W37">
        <v>4.47</v>
      </c>
      <c r="X37">
        <v>3.83</v>
      </c>
      <c r="Y37">
        <v>4.76</v>
      </c>
      <c r="Z37">
        <v>1.59</v>
      </c>
      <c r="AA37">
        <v>4.47</v>
      </c>
      <c r="AB37">
        <v>7.0000000000000007E-2</v>
      </c>
      <c r="AC37">
        <v>1.59</v>
      </c>
    </row>
    <row r="38" spans="1:29" x14ac:dyDescent="0.25">
      <c r="A38">
        <v>0.1205</v>
      </c>
      <c r="B38" s="87">
        <v>1008</v>
      </c>
      <c r="C38">
        <v>0.22819999999999999</v>
      </c>
      <c r="D38">
        <v>100.8</v>
      </c>
      <c r="F38">
        <v>0.2122</v>
      </c>
      <c r="G38">
        <v>21.22</v>
      </c>
      <c r="H38">
        <v>212.2</v>
      </c>
      <c r="I38" s="87">
        <v>5750677507</v>
      </c>
      <c r="J38">
        <v>0.87090000000000001</v>
      </c>
      <c r="K38">
        <v>0.3584</v>
      </c>
      <c r="L38">
        <v>3.69</v>
      </c>
      <c r="M38">
        <v>3.28</v>
      </c>
      <c r="N38">
        <v>4.2</v>
      </c>
      <c r="O38">
        <v>3.65</v>
      </c>
      <c r="P38">
        <v>3.44</v>
      </c>
      <c r="Q38">
        <v>3.82</v>
      </c>
      <c r="R38">
        <v>-1.08</v>
      </c>
      <c r="S38">
        <v>3.82</v>
      </c>
      <c r="T38">
        <v>3.18</v>
      </c>
      <c r="U38">
        <v>4.25</v>
      </c>
      <c r="V38">
        <v>3.52</v>
      </c>
      <c r="W38">
        <v>3.66</v>
      </c>
      <c r="X38">
        <v>3.38</v>
      </c>
      <c r="Y38">
        <v>3.86</v>
      </c>
      <c r="Z38">
        <v>-0.81</v>
      </c>
      <c r="AA38">
        <v>3.82</v>
      </c>
      <c r="AB38">
        <v>0.13</v>
      </c>
      <c r="AC38">
        <v>3.52</v>
      </c>
    </row>
    <row r="39" spans="1:29" x14ac:dyDescent="0.25">
      <c r="A39">
        <v>0.15</v>
      </c>
      <c r="B39">
        <v>0.87090000000000001</v>
      </c>
      <c r="C39">
        <v>0.32900000000000001</v>
      </c>
      <c r="D39">
        <v>87.09</v>
      </c>
      <c r="F39">
        <v>0.42430000000000001</v>
      </c>
      <c r="G39">
        <v>42.43</v>
      </c>
      <c r="H39">
        <v>424.3</v>
      </c>
      <c r="I39" s="87">
        <v>1746090535</v>
      </c>
      <c r="J39" s="87">
        <v>1296</v>
      </c>
      <c r="K39">
        <v>0.84189999999999998</v>
      </c>
      <c r="L39">
        <v>2.4300000000000002</v>
      </c>
      <c r="M39">
        <v>2.2999999999999998</v>
      </c>
      <c r="N39">
        <v>2.5299999999999998</v>
      </c>
      <c r="O39">
        <v>2.42</v>
      </c>
      <c r="P39">
        <v>2.15</v>
      </c>
      <c r="Q39">
        <v>2.63</v>
      </c>
      <c r="R39">
        <v>-0.41</v>
      </c>
      <c r="S39">
        <v>2.6</v>
      </c>
      <c r="T39">
        <v>2.5</v>
      </c>
      <c r="U39">
        <v>2.8</v>
      </c>
      <c r="V39">
        <v>7</v>
      </c>
      <c r="W39">
        <v>2.48</v>
      </c>
      <c r="X39">
        <v>2.35</v>
      </c>
      <c r="Y39">
        <v>2.5499999999999998</v>
      </c>
      <c r="Z39">
        <v>2.06</v>
      </c>
      <c r="AA39">
        <v>2.6</v>
      </c>
      <c r="AB39">
        <v>0.17</v>
      </c>
      <c r="AC39">
        <v>7</v>
      </c>
    </row>
    <row r="40" spans="1:29" x14ac:dyDescent="0.25">
      <c r="A40">
        <v>2.53E-2</v>
      </c>
      <c r="B40">
        <v>0.28799999999999998</v>
      </c>
      <c r="C40">
        <v>7.0199999999999999E-2</v>
      </c>
      <c r="D40">
        <v>28.8</v>
      </c>
      <c r="F40">
        <v>0.29809999999999998</v>
      </c>
      <c r="G40">
        <v>29.81</v>
      </c>
      <c r="H40">
        <v>298.10000000000002</v>
      </c>
      <c r="I40" s="87">
        <v>7783289817</v>
      </c>
      <c r="J40">
        <v>0.89139999999999997</v>
      </c>
      <c r="K40">
        <v>0.54</v>
      </c>
      <c r="L40">
        <v>3.83</v>
      </c>
      <c r="M40">
        <v>3.6</v>
      </c>
      <c r="N40">
        <v>3.98</v>
      </c>
      <c r="O40">
        <v>3.83</v>
      </c>
      <c r="P40">
        <v>3.73</v>
      </c>
      <c r="Q40">
        <v>3.91</v>
      </c>
      <c r="R40">
        <v>0</v>
      </c>
      <c r="S40">
        <v>3.92</v>
      </c>
      <c r="T40">
        <v>3.49</v>
      </c>
      <c r="U40">
        <v>4.08</v>
      </c>
      <c r="V40">
        <v>2.35</v>
      </c>
      <c r="W40">
        <v>4.03</v>
      </c>
      <c r="X40">
        <v>3.95</v>
      </c>
      <c r="Y40">
        <v>4.1500000000000004</v>
      </c>
      <c r="Z40">
        <v>5.22</v>
      </c>
      <c r="AA40">
        <v>4.03</v>
      </c>
      <c r="AB40">
        <v>0.2</v>
      </c>
      <c r="AC40">
        <v>5.22</v>
      </c>
    </row>
    <row r="41" spans="1:29" x14ac:dyDescent="0.25">
      <c r="A41">
        <v>0.10780000000000001</v>
      </c>
      <c r="B41">
        <v>0.72689999999999999</v>
      </c>
      <c r="C41">
        <v>0.2074</v>
      </c>
      <c r="D41">
        <v>72.69</v>
      </c>
      <c r="F41">
        <v>0.24629999999999999</v>
      </c>
      <c r="G41">
        <v>24.63</v>
      </c>
      <c r="H41">
        <v>246.3</v>
      </c>
      <c r="I41" s="87">
        <v>7244117647</v>
      </c>
      <c r="J41" s="87">
        <v>10834</v>
      </c>
      <c r="K41">
        <v>0.45950000000000002</v>
      </c>
      <c r="L41">
        <v>3.4</v>
      </c>
      <c r="M41">
        <v>3.32</v>
      </c>
      <c r="N41">
        <v>3.49</v>
      </c>
      <c r="O41">
        <v>3.89</v>
      </c>
      <c r="P41">
        <v>3.53</v>
      </c>
      <c r="Q41">
        <v>4.04</v>
      </c>
      <c r="R41">
        <v>14.41</v>
      </c>
      <c r="V41">
        <v>-100</v>
      </c>
      <c r="Z41">
        <v>-100</v>
      </c>
      <c r="AA41">
        <v>3.89</v>
      </c>
      <c r="AB41">
        <v>0.49</v>
      </c>
      <c r="AC41">
        <v>14.41</v>
      </c>
    </row>
    <row r="42" spans="1:29" x14ac:dyDescent="0.25">
      <c r="A42">
        <v>4.6699999999999998E-2</v>
      </c>
      <c r="B42">
        <v>0.49370000000000003</v>
      </c>
      <c r="C42">
        <v>0.1101</v>
      </c>
      <c r="D42">
        <v>49.37</v>
      </c>
      <c r="F42">
        <v>0.26529999999999998</v>
      </c>
      <c r="G42">
        <v>26.53</v>
      </c>
      <c r="H42">
        <v>265.3</v>
      </c>
      <c r="I42" s="87">
        <v>5585263158</v>
      </c>
      <c r="J42">
        <v>0.88460000000000005</v>
      </c>
      <c r="K42">
        <v>0.37259999999999999</v>
      </c>
      <c r="L42">
        <v>4.75</v>
      </c>
      <c r="M42">
        <v>4.6100000000000003</v>
      </c>
      <c r="N42">
        <v>4.9400000000000004</v>
      </c>
      <c r="O42">
        <v>4.84</v>
      </c>
      <c r="P42">
        <v>3.45</v>
      </c>
      <c r="Q42">
        <v>5.14</v>
      </c>
      <c r="R42">
        <v>1.89</v>
      </c>
      <c r="S42">
        <v>4.59</v>
      </c>
      <c r="T42">
        <v>3.43</v>
      </c>
      <c r="U42">
        <v>5.04</v>
      </c>
      <c r="V42">
        <v>-3.37</v>
      </c>
      <c r="W42">
        <v>4.33</v>
      </c>
      <c r="X42">
        <v>3.55</v>
      </c>
      <c r="Y42">
        <v>5.07</v>
      </c>
      <c r="Z42">
        <v>-8.84</v>
      </c>
      <c r="AA42">
        <v>4.84</v>
      </c>
      <c r="AB42">
        <v>0.09</v>
      </c>
      <c r="AC42">
        <v>1.89</v>
      </c>
    </row>
    <row r="43" spans="1:29" x14ac:dyDescent="0.25">
      <c r="A43">
        <v>0.1043</v>
      </c>
      <c r="B43">
        <v>0.78859999999999997</v>
      </c>
      <c r="C43">
        <v>0.19750000000000001</v>
      </c>
      <c r="D43">
        <v>78.86</v>
      </c>
      <c r="F43">
        <v>0.2782</v>
      </c>
      <c r="G43">
        <v>27.82</v>
      </c>
      <c r="H43">
        <v>278.2</v>
      </c>
      <c r="I43" s="87">
        <v>8063768116</v>
      </c>
      <c r="J43" s="87">
        <v>11383</v>
      </c>
      <c r="K43">
        <v>0.48299999999999998</v>
      </c>
      <c r="L43">
        <v>3.45</v>
      </c>
      <c r="M43">
        <v>3.1</v>
      </c>
      <c r="N43">
        <v>3.75</v>
      </c>
      <c r="O43">
        <v>3.48</v>
      </c>
      <c r="P43">
        <v>3.27</v>
      </c>
      <c r="Q43">
        <v>4.0599999999999996</v>
      </c>
      <c r="R43">
        <v>0.87</v>
      </c>
      <c r="S43">
        <v>3.48</v>
      </c>
      <c r="T43">
        <v>3.23</v>
      </c>
      <c r="U43">
        <v>3.6</v>
      </c>
      <c r="V43">
        <v>0.87</v>
      </c>
      <c r="W43">
        <v>3.76</v>
      </c>
      <c r="X43">
        <v>3.25</v>
      </c>
      <c r="Y43">
        <v>4.21</v>
      </c>
      <c r="Z43">
        <v>8.99</v>
      </c>
      <c r="AA43">
        <v>3.76</v>
      </c>
      <c r="AB43">
        <v>0.31</v>
      </c>
      <c r="AC43">
        <v>8.99</v>
      </c>
    </row>
    <row r="44" spans="1:29" x14ac:dyDescent="0.25">
      <c r="A44">
        <v>6.7599999999999993E-2</v>
      </c>
      <c r="B44">
        <v>0.51429999999999998</v>
      </c>
      <c r="C44">
        <v>0.1341</v>
      </c>
      <c r="D44">
        <v>51.43</v>
      </c>
      <c r="F44">
        <v>0.13850000000000001</v>
      </c>
      <c r="G44">
        <v>13.85</v>
      </c>
      <c r="H44">
        <v>138.5</v>
      </c>
      <c r="I44" s="87">
        <v>3169336384</v>
      </c>
      <c r="J44">
        <v>0.50060000000000004</v>
      </c>
      <c r="K44">
        <v>0.21629999999999999</v>
      </c>
      <c r="L44">
        <v>4.37</v>
      </c>
      <c r="M44">
        <v>4.1500000000000004</v>
      </c>
      <c r="N44">
        <v>4.47</v>
      </c>
      <c r="O44">
        <v>4.42</v>
      </c>
      <c r="P44">
        <v>4.17</v>
      </c>
      <c r="Q44">
        <v>5.76</v>
      </c>
      <c r="R44">
        <v>1.1399999999999999</v>
      </c>
      <c r="V44">
        <v>-100</v>
      </c>
      <c r="Z44">
        <v>-100</v>
      </c>
      <c r="AA44">
        <v>4.42</v>
      </c>
      <c r="AB44">
        <v>0.05</v>
      </c>
      <c r="AC44">
        <v>1.1399999999999999</v>
      </c>
    </row>
    <row r="45" spans="1:29" x14ac:dyDescent="0.25">
      <c r="A45">
        <v>3.9E-2</v>
      </c>
      <c r="B45">
        <v>0.35659999999999997</v>
      </c>
      <c r="C45">
        <v>8.3099999999999993E-2</v>
      </c>
      <c r="D45">
        <v>35.659999999999997</v>
      </c>
      <c r="F45">
        <v>0.1014</v>
      </c>
      <c r="G45">
        <v>10.14</v>
      </c>
      <c r="H45">
        <v>101.4</v>
      </c>
      <c r="I45" s="87">
        <v>1902439024</v>
      </c>
      <c r="J45">
        <v>0.43890000000000001</v>
      </c>
      <c r="K45">
        <v>0.2223</v>
      </c>
      <c r="L45">
        <v>5.33</v>
      </c>
      <c r="M45">
        <v>5.14</v>
      </c>
      <c r="N45">
        <v>5.55</v>
      </c>
      <c r="O45">
        <v>5.54</v>
      </c>
      <c r="P45">
        <v>5.42</v>
      </c>
      <c r="Q45">
        <v>5.75</v>
      </c>
      <c r="R45">
        <v>3.94</v>
      </c>
      <c r="S45">
        <v>5.39</v>
      </c>
      <c r="T45">
        <v>4.96</v>
      </c>
      <c r="U45">
        <v>5.61</v>
      </c>
      <c r="V45">
        <v>1.1299999999999999</v>
      </c>
      <c r="W45">
        <v>5.6</v>
      </c>
      <c r="X45">
        <v>4.92</v>
      </c>
      <c r="Y45">
        <v>7.01</v>
      </c>
      <c r="Z45">
        <v>5.07</v>
      </c>
      <c r="AA45">
        <v>5.6</v>
      </c>
      <c r="AB45">
        <v>0.27</v>
      </c>
      <c r="AC45">
        <v>5.07</v>
      </c>
    </row>
    <row r="46" spans="1:29" x14ac:dyDescent="0.25">
      <c r="A46">
        <v>0.1004</v>
      </c>
      <c r="B46">
        <v>0.63770000000000004</v>
      </c>
      <c r="C46">
        <v>0.1767</v>
      </c>
      <c r="D46">
        <v>19.18</v>
      </c>
      <c r="F46">
        <v>0.1918</v>
      </c>
      <c r="G46">
        <v>19.18</v>
      </c>
      <c r="H46">
        <v>191.8</v>
      </c>
      <c r="I46" s="87">
        <v>4359090909</v>
      </c>
      <c r="J46" s="87">
        <v>10149</v>
      </c>
      <c r="K46">
        <v>0.39300000000000002</v>
      </c>
      <c r="L46">
        <v>4.4000000000000004</v>
      </c>
      <c r="M46">
        <v>3.09</v>
      </c>
      <c r="N46">
        <v>4.54</v>
      </c>
      <c r="O46">
        <v>4.43</v>
      </c>
      <c r="P46">
        <v>2.7</v>
      </c>
      <c r="Q46">
        <v>4.63</v>
      </c>
      <c r="R46">
        <v>0.68</v>
      </c>
      <c r="S46">
        <v>4.07</v>
      </c>
      <c r="T46">
        <v>3.65</v>
      </c>
      <c r="U46">
        <v>4.6500000000000004</v>
      </c>
      <c r="V46">
        <v>-7.5</v>
      </c>
      <c r="W46">
        <v>4.6900000000000004</v>
      </c>
      <c r="X46">
        <v>3.95</v>
      </c>
      <c r="Y46">
        <v>5.08</v>
      </c>
      <c r="Z46">
        <v>6.59</v>
      </c>
      <c r="AA46">
        <v>4.6900000000000004</v>
      </c>
      <c r="AB46">
        <v>0.28999999999999998</v>
      </c>
      <c r="AC46">
        <v>6.59</v>
      </c>
    </row>
    <row r="47" spans="1:29" x14ac:dyDescent="0.25">
      <c r="A47">
        <v>7.1599999999999997E-2</v>
      </c>
      <c r="B47">
        <v>0.55818000000000001</v>
      </c>
      <c r="C47">
        <v>0.14030000000000001</v>
      </c>
      <c r="D47" s="87">
        <v>55818</v>
      </c>
      <c r="F47">
        <v>0.19503999999999999</v>
      </c>
      <c r="G47" s="87">
        <v>19504</v>
      </c>
      <c r="H47">
        <v>195.04</v>
      </c>
      <c r="I47" s="87">
        <v>437309417</v>
      </c>
      <c r="J47">
        <v>0.79545999999999994</v>
      </c>
      <c r="K47">
        <v>0.33744000000000002</v>
      </c>
      <c r="L47">
        <v>4.46</v>
      </c>
      <c r="M47" s="87">
        <v>4018</v>
      </c>
      <c r="N47">
        <v>4.6500000000000004</v>
      </c>
      <c r="O47" s="87">
        <v>4542</v>
      </c>
      <c r="P47" s="87">
        <v>3802</v>
      </c>
      <c r="Q47" s="87">
        <v>5068</v>
      </c>
      <c r="R47">
        <v>1.84</v>
      </c>
      <c r="S47">
        <v>4.7300000000000004</v>
      </c>
      <c r="T47" s="87">
        <v>4305</v>
      </c>
      <c r="U47">
        <v>5.13</v>
      </c>
      <c r="V47">
        <v>6.05</v>
      </c>
      <c r="W47" s="87">
        <v>5145</v>
      </c>
      <c r="X47" s="87">
        <v>4435</v>
      </c>
      <c r="Y47" s="87">
        <v>6045</v>
      </c>
      <c r="Z47">
        <v>15.36</v>
      </c>
      <c r="AA47">
        <v>5.14</v>
      </c>
      <c r="AB47">
        <v>0.68</v>
      </c>
      <c r="AC47">
        <v>15.25</v>
      </c>
    </row>
    <row r="48" spans="1:29" x14ac:dyDescent="0.25">
      <c r="A48">
        <v>5.3400000000000003E-2</v>
      </c>
      <c r="B48">
        <v>0.52110000000000001</v>
      </c>
      <c r="C48">
        <v>0.12590000000000001</v>
      </c>
      <c r="D48">
        <v>52.11</v>
      </c>
      <c r="F48">
        <v>0.1018</v>
      </c>
      <c r="G48">
        <v>10.18</v>
      </c>
      <c r="H48">
        <v>101.8</v>
      </c>
      <c r="I48" s="87">
        <v>2700265252</v>
      </c>
      <c r="J48">
        <v>0.61709999999999998</v>
      </c>
      <c r="K48">
        <v>0.2596</v>
      </c>
      <c r="L48">
        <v>3.77</v>
      </c>
      <c r="M48">
        <v>3.26</v>
      </c>
      <c r="N48">
        <v>4</v>
      </c>
      <c r="O48">
        <v>4.04</v>
      </c>
      <c r="P48">
        <v>3.79</v>
      </c>
      <c r="Q48">
        <v>4.12</v>
      </c>
      <c r="R48">
        <v>7.16</v>
      </c>
      <c r="S48">
        <v>4.0199999999999996</v>
      </c>
      <c r="T48">
        <v>3.51</v>
      </c>
      <c r="U48">
        <v>4.1399999999999997</v>
      </c>
      <c r="V48">
        <v>6.63</v>
      </c>
      <c r="W48">
        <v>3.97</v>
      </c>
      <c r="X48">
        <v>3.6</v>
      </c>
      <c r="Y48">
        <v>4.7699999999999996</v>
      </c>
      <c r="Z48">
        <v>5.31</v>
      </c>
      <c r="AA48">
        <v>4.04</v>
      </c>
      <c r="AB48">
        <v>0.27</v>
      </c>
      <c r="AC48">
        <v>7.16</v>
      </c>
    </row>
    <row r="49" spans="1:29" x14ac:dyDescent="0.25">
      <c r="A49">
        <v>0.13689999999999999</v>
      </c>
      <c r="B49">
        <v>0.624</v>
      </c>
      <c r="C49">
        <v>0.27160000000000001</v>
      </c>
      <c r="D49">
        <v>62.4</v>
      </c>
      <c r="F49">
        <v>0.41399999999999998</v>
      </c>
      <c r="G49">
        <v>41.4</v>
      </c>
      <c r="H49">
        <v>414</v>
      </c>
      <c r="I49" s="87">
        <v>1217647059</v>
      </c>
      <c r="J49" s="87">
        <v>1001</v>
      </c>
      <c r="K49">
        <v>0.68089999999999995</v>
      </c>
      <c r="L49">
        <v>3.4</v>
      </c>
      <c r="M49">
        <v>1.39</v>
      </c>
      <c r="N49">
        <v>3.67</v>
      </c>
      <c r="O49">
        <v>4.2</v>
      </c>
      <c r="P49">
        <v>3.93</v>
      </c>
      <c r="Q49">
        <v>4.3899999999999997</v>
      </c>
      <c r="R49">
        <v>23.53</v>
      </c>
      <c r="S49">
        <v>4.21</v>
      </c>
      <c r="T49">
        <v>4.08</v>
      </c>
      <c r="U49">
        <v>4.34</v>
      </c>
      <c r="V49">
        <v>23.82</v>
      </c>
      <c r="W49">
        <v>3.83</v>
      </c>
      <c r="X49">
        <v>3.39</v>
      </c>
      <c r="Y49">
        <v>4.07</v>
      </c>
      <c r="Z49">
        <v>12.65</v>
      </c>
      <c r="AA49">
        <v>4.21</v>
      </c>
      <c r="AB49">
        <v>0.81</v>
      </c>
      <c r="AC49">
        <v>23.82</v>
      </c>
    </row>
    <row r="50" spans="1:29" x14ac:dyDescent="0.25">
      <c r="A50">
        <v>1.7999999999999999E-2</v>
      </c>
      <c r="B50">
        <v>0.21940000000000001</v>
      </c>
      <c r="C50">
        <v>4.6899999999999997E-2</v>
      </c>
      <c r="D50">
        <v>21.94</v>
      </c>
      <c r="F50">
        <v>0.12740000000000001</v>
      </c>
      <c r="G50">
        <v>12.74</v>
      </c>
      <c r="H50">
        <v>127.4</v>
      </c>
      <c r="I50" s="87">
        <v>2376865672</v>
      </c>
      <c r="J50">
        <v>0.5696</v>
      </c>
      <c r="K50">
        <v>0.18959999999999999</v>
      </c>
      <c r="L50">
        <v>5.36</v>
      </c>
      <c r="M50">
        <v>4.95</v>
      </c>
      <c r="N50">
        <v>6.25</v>
      </c>
      <c r="O50">
        <v>6.82</v>
      </c>
      <c r="P50">
        <v>6.68</v>
      </c>
      <c r="Q50">
        <v>7.88</v>
      </c>
      <c r="R50">
        <v>27.24</v>
      </c>
      <c r="S50">
        <v>6.7</v>
      </c>
      <c r="T50">
        <v>6.5</v>
      </c>
      <c r="U50">
        <v>6.83</v>
      </c>
      <c r="V50">
        <v>25</v>
      </c>
      <c r="W50">
        <v>6.85</v>
      </c>
      <c r="X50">
        <v>6.48</v>
      </c>
      <c r="Y50">
        <v>7.07</v>
      </c>
      <c r="Z50">
        <v>27.8</v>
      </c>
      <c r="AA50">
        <v>6.85</v>
      </c>
      <c r="AB50">
        <v>1.49</v>
      </c>
      <c r="AC50">
        <v>27.8</v>
      </c>
    </row>
    <row r="51" spans="1:29" x14ac:dyDescent="0.25">
      <c r="A51">
        <v>4.9299999999999997E-2</v>
      </c>
      <c r="B51">
        <v>0.41830000000000001</v>
      </c>
      <c r="C51">
        <v>7.7100000000000002E-2</v>
      </c>
      <c r="D51">
        <v>41.83</v>
      </c>
      <c r="F51">
        <v>0.13869999999999999</v>
      </c>
      <c r="G51">
        <v>13.87</v>
      </c>
      <c r="H51">
        <v>138.69999999999999</v>
      </c>
      <c r="I51" s="87">
        <v>2995680346</v>
      </c>
      <c r="J51">
        <v>0.61709999999999998</v>
      </c>
      <c r="K51">
        <v>0.2064</v>
      </c>
      <c r="L51">
        <v>4.63</v>
      </c>
      <c r="M51">
        <v>4.38</v>
      </c>
      <c r="N51">
        <v>4.8099999999999996</v>
      </c>
      <c r="O51">
        <v>4.87</v>
      </c>
      <c r="P51">
        <v>4.5199999999999996</v>
      </c>
      <c r="Q51">
        <v>5.08</v>
      </c>
      <c r="R51">
        <v>5.18</v>
      </c>
      <c r="S51">
        <v>4.6900000000000004</v>
      </c>
      <c r="T51">
        <v>4.34</v>
      </c>
      <c r="U51">
        <v>4.87</v>
      </c>
      <c r="V51">
        <v>1.3</v>
      </c>
      <c r="W51">
        <v>5.44</v>
      </c>
      <c r="X51">
        <v>4.05</v>
      </c>
      <c r="Y51">
        <v>6.52</v>
      </c>
      <c r="Z51">
        <v>17.489999999999998</v>
      </c>
      <c r="AA51">
        <v>5.44</v>
      </c>
      <c r="AB51">
        <v>0.81</v>
      </c>
      <c r="AC51">
        <v>17.489999999999998</v>
      </c>
    </row>
    <row r="52" spans="1:29" x14ac:dyDescent="0.25">
      <c r="A52">
        <v>9.4399999999999998E-2</v>
      </c>
      <c r="B52">
        <v>0.78169999999999995</v>
      </c>
      <c r="C52">
        <v>0.18429999999999999</v>
      </c>
      <c r="D52">
        <v>78.17</v>
      </c>
      <c r="F52">
        <v>0.1812</v>
      </c>
      <c r="G52">
        <v>18.12</v>
      </c>
      <c r="H52">
        <v>181.2</v>
      </c>
      <c r="I52" s="87">
        <v>471875</v>
      </c>
      <c r="J52">
        <v>0.88460000000000005</v>
      </c>
      <c r="K52">
        <v>0.31469999999999998</v>
      </c>
      <c r="L52">
        <v>3.84</v>
      </c>
      <c r="M52">
        <v>3.23</v>
      </c>
      <c r="N52">
        <v>4.9400000000000004</v>
      </c>
      <c r="O52">
        <v>4.2699999999999996</v>
      </c>
      <c r="P52">
        <v>3.99</v>
      </c>
      <c r="Q52">
        <v>5.94</v>
      </c>
      <c r="R52">
        <v>11.2</v>
      </c>
      <c r="S52">
        <v>4.28</v>
      </c>
      <c r="T52">
        <v>4.0999999999999996</v>
      </c>
      <c r="U52">
        <v>5.38</v>
      </c>
      <c r="V52">
        <v>11.46</v>
      </c>
      <c r="W52">
        <v>4.7300000000000004</v>
      </c>
      <c r="X52">
        <v>3.98</v>
      </c>
      <c r="Y52">
        <v>6.02</v>
      </c>
      <c r="Z52">
        <v>23.18</v>
      </c>
      <c r="AA52">
        <v>4.7300000000000004</v>
      </c>
      <c r="AB52">
        <v>0.89</v>
      </c>
      <c r="AC52">
        <v>23.18</v>
      </c>
    </row>
    <row r="53" spans="1:29" x14ac:dyDescent="0.25">
      <c r="A53">
        <v>0.12429999999999999</v>
      </c>
      <c r="B53">
        <v>0.64459999999999995</v>
      </c>
      <c r="C53">
        <v>0.20169999999999999</v>
      </c>
      <c r="D53">
        <v>64.459999999999994</v>
      </c>
      <c r="F53">
        <v>0.40079999999999999</v>
      </c>
      <c r="G53">
        <v>40.08</v>
      </c>
      <c r="H53">
        <v>400.8</v>
      </c>
      <c r="I53" s="87">
        <v>1027692308</v>
      </c>
      <c r="J53">
        <v>0.82969999999999999</v>
      </c>
      <c r="K53">
        <v>0.47270000000000001</v>
      </c>
      <c r="L53">
        <v>3.9</v>
      </c>
      <c r="M53">
        <v>3.8</v>
      </c>
      <c r="N53">
        <v>4.18</v>
      </c>
      <c r="O53">
        <v>4.29</v>
      </c>
      <c r="P53">
        <v>4.17</v>
      </c>
      <c r="Q53">
        <v>4.42</v>
      </c>
      <c r="R53">
        <v>10</v>
      </c>
      <c r="S53">
        <v>4.29</v>
      </c>
      <c r="T53">
        <v>4.0999999999999996</v>
      </c>
      <c r="U53">
        <v>4.5</v>
      </c>
      <c r="V53">
        <v>10</v>
      </c>
      <c r="W53">
        <v>3.82</v>
      </c>
      <c r="X53">
        <v>3.68</v>
      </c>
      <c r="Y53">
        <v>3.97</v>
      </c>
      <c r="Z53">
        <v>-2.0499999999999998</v>
      </c>
      <c r="AA53">
        <v>4.29</v>
      </c>
      <c r="AB53">
        <v>0.39</v>
      </c>
      <c r="AC53">
        <v>10</v>
      </c>
    </row>
    <row r="54" spans="1:29" x14ac:dyDescent="0.25">
      <c r="A54">
        <v>5.5399999999999998E-2</v>
      </c>
      <c r="B54">
        <v>0.48</v>
      </c>
      <c r="C54">
        <v>0.1236</v>
      </c>
      <c r="D54">
        <v>48</v>
      </c>
      <c r="F54">
        <v>0.31369999999999998</v>
      </c>
      <c r="G54">
        <v>31.37</v>
      </c>
      <c r="H54">
        <v>313.7</v>
      </c>
      <c r="I54" s="87">
        <v>5986641221</v>
      </c>
      <c r="J54">
        <v>0.42170000000000002</v>
      </c>
      <c r="K54">
        <v>0.42170000000000002</v>
      </c>
      <c r="L54">
        <v>5.24</v>
      </c>
      <c r="M54">
        <v>4.8499999999999996</v>
      </c>
      <c r="N54">
        <v>6.38</v>
      </c>
      <c r="O54">
        <v>5.28</v>
      </c>
      <c r="P54">
        <v>5.01</v>
      </c>
      <c r="Q54">
        <v>5.43</v>
      </c>
      <c r="R54">
        <v>0.76</v>
      </c>
      <c r="S54">
        <v>5.27</v>
      </c>
      <c r="T54">
        <v>5.2</v>
      </c>
      <c r="U54">
        <v>5.36</v>
      </c>
      <c r="V54">
        <v>0.56999999999999995</v>
      </c>
      <c r="W54">
        <v>5.14</v>
      </c>
      <c r="X54">
        <v>4.9000000000000004</v>
      </c>
      <c r="Y54">
        <v>5.28</v>
      </c>
      <c r="Z54">
        <v>-1.91</v>
      </c>
      <c r="AA54">
        <v>5.28</v>
      </c>
      <c r="AB54">
        <v>0.04</v>
      </c>
      <c r="AC54">
        <v>0.76</v>
      </c>
    </row>
    <row r="55" spans="1:29" x14ac:dyDescent="0.25">
      <c r="A55">
        <v>7.2400000000000006E-2</v>
      </c>
      <c r="B55">
        <v>0.57599999999999996</v>
      </c>
      <c r="C55">
        <v>0.16439999999999999</v>
      </c>
      <c r="D55">
        <v>57.6</v>
      </c>
      <c r="F55">
        <v>0.1363</v>
      </c>
      <c r="G55">
        <v>13.63</v>
      </c>
      <c r="H55">
        <v>136.30000000000001</v>
      </c>
      <c r="I55" s="87">
        <v>2793032787</v>
      </c>
      <c r="J55">
        <v>0.66510000000000002</v>
      </c>
      <c r="K55">
        <v>0.2505</v>
      </c>
      <c r="L55">
        <v>4.88</v>
      </c>
      <c r="M55">
        <v>4.67</v>
      </c>
      <c r="N55">
        <v>5.36</v>
      </c>
      <c r="O55">
        <v>6.31</v>
      </c>
      <c r="P55">
        <v>5.59</v>
      </c>
      <c r="Q55">
        <v>9.7200000000000006</v>
      </c>
      <c r="R55">
        <v>29.3</v>
      </c>
      <c r="S55">
        <v>5.19</v>
      </c>
      <c r="T55">
        <v>4.82</v>
      </c>
      <c r="U55">
        <v>6.15</v>
      </c>
      <c r="V55">
        <v>6.35</v>
      </c>
      <c r="W55">
        <v>5.56</v>
      </c>
      <c r="X55">
        <v>5.45</v>
      </c>
      <c r="Y55">
        <v>5.65</v>
      </c>
      <c r="Z55">
        <v>13.93</v>
      </c>
      <c r="AA55">
        <v>6.31</v>
      </c>
      <c r="AB55">
        <v>1.43</v>
      </c>
      <c r="AC55">
        <v>29.3</v>
      </c>
    </row>
    <row r="56" spans="1:29" x14ac:dyDescent="0.25">
      <c r="A56">
        <v>6.0900000000000003E-2</v>
      </c>
      <c r="B56">
        <v>0.61709999999999998</v>
      </c>
      <c r="C56">
        <v>0.12479999999999999</v>
      </c>
      <c r="D56">
        <v>61.71</v>
      </c>
      <c r="F56">
        <v>0.13900000000000001</v>
      </c>
      <c r="G56">
        <v>13.9</v>
      </c>
      <c r="H56">
        <v>139</v>
      </c>
      <c r="I56" s="87">
        <v>4100294985</v>
      </c>
      <c r="J56">
        <v>0.93940000000000001</v>
      </c>
      <c r="K56">
        <v>0.28010000000000002</v>
      </c>
      <c r="L56">
        <v>3.39</v>
      </c>
      <c r="M56">
        <v>3.2</v>
      </c>
      <c r="N56">
        <v>3.57</v>
      </c>
      <c r="O56">
        <v>4.84</v>
      </c>
      <c r="P56">
        <v>3.38</v>
      </c>
      <c r="Q56">
        <v>5.58</v>
      </c>
      <c r="R56">
        <v>42.77</v>
      </c>
      <c r="S56">
        <v>3.62</v>
      </c>
      <c r="T56">
        <v>2.23</v>
      </c>
      <c r="U56">
        <v>4.05</v>
      </c>
      <c r="V56">
        <v>6.78</v>
      </c>
      <c r="W56">
        <v>3.63</v>
      </c>
      <c r="X56">
        <v>3.28</v>
      </c>
      <c r="Y56">
        <v>3.78</v>
      </c>
      <c r="Z56">
        <v>7.08</v>
      </c>
      <c r="AA56">
        <v>4.84</v>
      </c>
      <c r="AB56">
        <v>1.45</v>
      </c>
      <c r="AC56">
        <v>42.77</v>
      </c>
    </row>
    <row r="57" spans="1:29" x14ac:dyDescent="0.25">
      <c r="A57">
        <v>0.1038</v>
      </c>
      <c r="B57">
        <v>0.59660000000000002</v>
      </c>
      <c r="C57">
        <v>0.1966</v>
      </c>
      <c r="D57">
        <v>59.66</v>
      </c>
      <c r="F57">
        <v>0.28410000000000002</v>
      </c>
      <c r="G57">
        <v>28.41</v>
      </c>
      <c r="H57">
        <v>284.10000000000002</v>
      </c>
      <c r="I57" s="87">
        <v>7596256684</v>
      </c>
      <c r="J57" s="87">
        <v>1104</v>
      </c>
      <c r="K57">
        <v>0.53</v>
      </c>
      <c r="L57">
        <v>3.74</v>
      </c>
      <c r="M57">
        <v>3.3</v>
      </c>
      <c r="N57">
        <v>3.98</v>
      </c>
      <c r="O57">
        <v>3.82</v>
      </c>
      <c r="P57">
        <v>3.6</v>
      </c>
      <c r="Q57">
        <v>3.97</v>
      </c>
      <c r="R57">
        <v>2.14</v>
      </c>
      <c r="S57">
        <v>3.78</v>
      </c>
      <c r="T57">
        <v>3.65</v>
      </c>
      <c r="U57">
        <v>3.92</v>
      </c>
      <c r="V57">
        <v>1.07</v>
      </c>
      <c r="W57">
        <v>3.61</v>
      </c>
      <c r="X57">
        <v>3.4</v>
      </c>
      <c r="Y57">
        <v>3.77</v>
      </c>
      <c r="Z57">
        <v>-3.48</v>
      </c>
      <c r="AA57">
        <v>3.82</v>
      </c>
      <c r="AB57">
        <v>0.08</v>
      </c>
      <c r="AC57">
        <v>2.14</v>
      </c>
    </row>
    <row r="58" spans="1:29" x14ac:dyDescent="0.25">
      <c r="A58">
        <v>0.14419999999999999</v>
      </c>
      <c r="B58">
        <v>0.6583</v>
      </c>
      <c r="C58">
        <v>0.2311</v>
      </c>
      <c r="D58">
        <v>65.83</v>
      </c>
      <c r="F58">
        <v>0.2233</v>
      </c>
      <c r="G58">
        <v>22.33</v>
      </c>
      <c r="H58">
        <v>223.3</v>
      </c>
      <c r="I58" s="87">
        <v>6510204082</v>
      </c>
      <c r="J58">
        <v>0.87770000000000004</v>
      </c>
      <c r="K58">
        <v>0.49859999999999999</v>
      </c>
      <c r="L58">
        <v>3.43</v>
      </c>
      <c r="M58">
        <v>3.24</v>
      </c>
      <c r="N58">
        <v>3.65</v>
      </c>
      <c r="O58">
        <v>4</v>
      </c>
      <c r="P58">
        <v>3.85</v>
      </c>
      <c r="Q58">
        <v>4.12</v>
      </c>
      <c r="R58">
        <v>16.62</v>
      </c>
      <c r="S58">
        <v>4.2300000000000004</v>
      </c>
      <c r="T58">
        <v>4.03</v>
      </c>
      <c r="U58">
        <v>4.47</v>
      </c>
      <c r="V58">
        <v>23.32</v>
      </c>
      <c r="W58">
        <v>4.0999999999999996</v>
      </c>
      <c r="X58">
        <v>3.85</v>
      </c>
      <c r="Y58">
        <v>4.29</v>
      </c>
      <c r="Z58">
        <v>19.53</v>
      </c>
      <c r="AA58">
        <v>4.2300000000000004</v>
      </c>
      <c r="AB58">
        <v>0.8</v>
      </c>
      <c r="AC58">
        <v>23.32</v>
      </c>
    </row>
    <row r="59" spans="1:29" x14ac:dyDescent="0.25">
      <c r="A59">
        <v>7.3499999999999996E-2</v>
      </c>
      <c r="B59">
        <v>0.5897</v>
      </c>
      <c r="C59">
        <v>0.1484</v>
      </c>
      <c r="D59">
        <v>58.97</v>
      </c>
      <c r="F59">
        <v>0.41880000000000001</v>
      </c>
      <c r="G59">
        <v>41.88</v>
      </c>
      <c r="H59">
        <v>418.8</v>
      </c>
      <c r="I59" s="87">
        <v>9605504587</v>
      </c>
      <c r="J59" s="87">
        <v>11451</v>
      </c>
      <c r="K59">
        <v>0.65310000000000001</v>
      </c>
      <c r="L59">
        <v>4.3600000000000003</v>
      </c>
      <c r="M59">
        <v>4.3</v>
      </c>
      <c r="N59">
        <v>4.42</v>
      </c>
      <c r="O59">
        <v>4.9000000000000004</v>
      </c>
      <c r="P59">
        <v>4.71</v>
      </c>
      <c r="Q59">
        <v>5.05</v>
      </c>
      <c r="R59">
        <v>12.39</v>
      </c>
      <c r="S59">
        <v>4.1900000000000004</v>
      </c>
      <c r="T59">
        <v>4.0599999999999996</v>
      </c>
      <c r="U59">
        <v>4.32</v>
      </c>
      <c r="V59">
        <v>-3.9</v>
      </c>
      <c r="W59">
        <v>4.9000000000000004</v>
      </c>
      <c r="X59">
        <v>4.55</v>
      </c>
      <c r="Y59">
        <v>5.09</v>
      </c>
      <c r="Z59">
        <v>12.39</v>
      </c>
      <c r="AA59">
        <v>4.9000000000000004</v>
      </c>
      <c r="AB59">
        <v>0.54</v>
      </c>
      <c r="AC59">
        <v>12.39</v>
      </c>
    </row>
    <row r="60" spans="1:29" x14ac:dyDescent="0.25">
      <c r="A60">
        <v>4.6800000000000001E-2</v>
      </c>
      <c r="B60">
        <v>0.3574</v>
      </c>
      <c r="C60">
        <v>7.9899999999999999E-2</v>
      </c>
      <c r="D60">
        <v>35.74</v>
      </c>
      <c r="F60">
        <v>0.624</v>
      </c>
      <c r="G60">
        <v>62.4</v>
      </c>
      <c r="H60">
        <v>624</v>
      </c>
      <c r="I60" s="87">
        <v>1813953488</v>
      </c>
      <c r="J60">
        <v>0.46600000000000003</v>
      </c>
      <c r="K60">
        <v>0.1145</v>
      </c>
      <c r="L60">
        <v>3.44</v>
      </c>
      <c r="M60">
        <v>3.35</v>
      </c>
      <c r="N60">
        <v>3.55</v>
      </c>
      <c r="O60">
        <v>4.07</v>
      </c>
      <c r="P60">
        <v>3.37</v>
      </c>
      <c r="Q60">
        <v>5.47</v>
      </c>
      <c r="R60">
        <v>18.309999999999999</v>
      </c>
      <c r="S60">
        <v>3.75</v>
      </c>
      <c r="T60">
        <v>3.61</v>
      </c>
      <c r="U60">
        <v>3.85</v>
      </c>
      <c r="V60">
        <v>9.01</v>
      </c>
      <c r="W60">
        <v>3.6</v>
      </c>
      <c r="X60">
        <v>3.52</v>
      </c>
      <c r="Y60">
        <v>3.69</v>
      </c>
      <c r="Z60">
        <v>4.6500000000000004</v>
      </c>
      <c r="AA60">
        <v>4.07</v>
      </c>
      <c r="AB60">
        <v>0.63</v>
      </c>
      <c r="AC60">
        <v>18.309999999999999</v>
      </c>
    </row>
    <row r="61" spans="1:29" x14ac:dyDescent="0.25">
      <c r="A61">
        <v>9.35E-2</v>
      </c>
      <c r="B61">
        <v>0.75319999999999998</v>
      </c>
      <c r="C61">
        <v>0.26500000000000001</v>
      </c>
      <c r="D61">
        <v>75.319999999999993</v>
      </c>
      <c r="F61">
        <v>0.25580000000000003</v>
      </c>
      <c r="G61">
        <v>25.58</v>
      </c>
      <c r="H61">
        <v>255.8</v>
      </c>
      <c r="I61" s="87">
        <v>645959596</v>
      </c>
      <c r="J61">
        <v>0.87450000000000006</v>
      </c>
      <c r="K61">
        <v>0.4199</v>
      </c>
      <c r="L61">
        <v>3.96</v>
      </c>
      <c r="M61">
        <v>3.7</v>
      </c>
      <c r="N61">
        <v>4.08</v>
      </c>
      <c r="O61">
        <v>4.1500000000000004</v>
      </c>
      <c r="P61">
        <v>3.61</v>
      </c>
      <c r="Q61">
        <v>5.13</v>
      </c>
      <c r="R61">
        <v>4.8</v>
      </c>
      <c r="S61">
        <v>4.22</v>
      </c>
      <c r="T61">
        <v>4.03</v>
      </c>
      <c r="U61">
        <v>4.3499999999999996</v>
      </c>
      <c r="V61">
        <v>6.57</v>
      </c>
      <c r="W61">
        <v>4.26</v>
      </c>
      <c r="X61">
        <v>4.1399999999999997</v>
      </c>
      <c r="Y61">
        <v>4.32</v>
      </c>
      <c r="Z61">
        <v>7.58</v>
      </c>
      <c r="AA61">
        <v>4.26</v>
      </c>
      <c r="AB61">
        <v>0.3</v>
      </c>
      <c r="AC61">
        <v>7.58</v>
      </c>
    </row>
    <row r="62" spans="1:29" x14ac:dyDescent="0.25">
      <c r="A62">
        <v>6.7900000000000002E-2</v>
      </c>
      <c r="B62">
        <v>0.3957</v>
      </c>
      <c r="C62">
        <v>0.13439999999999999</v>
      </c>
      <c r="D62">
        <v>39.57</v>
      </c>
      <c r="F62">
        <v>0.23449999999999999</v>
      </c>
      <c r="G62">
        <v>23.45</v>
      </c>
      <c r="H62">
        <v>234.5</v>
      </c>
      <c r="I62" s="87">
        <v>4957716702</v>
      </c>
      <c r="J62">
        <v>0.71489999999999998</v>
      </c>
      <c r="K62">
        <v>0.4572</v>
      </c>
      <c r="L62">
        <v>4.7300000000000004</v>
      </c>
      <c r="M62">
        <v>3.77</v>
      </c>
      <c r="N62">
        <v>4.99</v>
      </c>
      <c r="O62">
        <v>5.16</v>
      </c>
      <c r="P62">
        <v>5.08</v>
      </c>
      <c r="Q62">
        <v>5.24</v>
      </c>
      <c r="R62">
        <v>9.09</v>
      </c>
      <c r="S62">
        <v>5.0999999999999996</v>
      </c>
      <c r="T62">
        <v>4.8600000000000003</v>
      </c>
      <c r="U62">
        <v>5.9</v>
      </c>
      <c r="V62">
        <v>7.82</v>
      </c>
      <c r="W62">
        <v>5.19</v>
      </c>
      <c r="X62">
        <v>4.8499999999999996</v>
      </c>
      <c r="Y62">
        <v>5.54</v>
      </c>
      <c r="Z62">
        <v>9.73</v>
      </c>
      <c r="AA62">
        <v>5.19</v>
      </c>
      <c r="AB62">
        <v>0.46</v>
      </c>
      <c r="AC62">
        <v>9.73</v>
      </c>
    </row>
    <row r="63" spans="1:29" x14ac:dyDescent="0.25">
      <c r="A63">
        <v>4.9399999999999999E-2</v>
      </c>
      <c r="B63">
        <v>0.42130000000000001</v>
      </c>
      <c r="C63">
        <v>9.3399999999999997E-2</v>
      </c>
      <c r="D63">
        <v>42.13</v>
      </c>
      <c r="F63">
        <v>0.14230000000000001</v>
      </c>
      <c r="G63">
        <v>14.23</v>
      </c>
      <c r="H63">
        <v>142.30000000000001</v>
      </c>
      <c r="I63" s="87">
        <v>255475763</v>
      </c>
      <c r="J63">
        <v>0.56810000000000005</v>
      </c>
      <c r="K63">
        <v>0.17760000000000001</v>
      </c>
      <c r="L63">
        <v>5.57</v>
      </c>
      <c r="M63">
        <v>5.31</v>
      </c>
      <c r="N63">
        <v>5.74</v>
      </c>
      <c r="O63">
        <v>5.68</v>
      </c>
      <c r="P63">
        <v>5.54</v>
      </c>
      <c r="Q63">
        <v>5.79</v>
      </c>
      <c r="R63">
        <v>1.97</v>
      </c>
      <c r="S63">
        <v>5.67</v>
      </c>
      <c r="T63">
        <v>5.49</v>
      </c>
      <c r="U63">
        <v>6.1</v>
      </c>
      <c r="V63">
        <v>1.8</v>
      </c>
      <c r="W63">
        <v>5.72</v>
      </c>
      <c r="X63">
        <v>5.55</v>
      </c>
      <c r="Y63">
        <v>5.86</v>
      </c>
      <c r="Z63">
        <v>2.69</v>
      </c>
      <c r="AA63">
        <v>5.72</v>
      </c>
      <c r="AB63">
        <v>0.15</v>
      </c>
      <c r="AC63">
        <v>2.69</v>
      </c>
    </row>
    <row r="64" spans="1:29" x14ac:dyDescent="0.25">
      <c r="A64">
        <v>7.3700000000000002E-2</v>
      </c>
      <c r="B64">
        <v>0.56169999999999998</v>
      </c>
      <c r="C64">
        <v>0.1459</v>
      </c>
      <c r="D64">
        <v>56.17</v>
      </c>
      <c r="F64">
        <v>6.8699999999999997E-2</v>
      </c>
      <c r="G64">
        <v>6.87</v>
      </c>
      <c r="H64">
        <v>68.7</v>
      </c>
      <c r="I64" s="87">
        <v>1533482143</v>
      </c>
      <c r="J64">
        <v>0.3957</v>
      </c>
      <c r="K64">
        <v>0.15029999999999999</v>
      </c>
      <c r="L64">
        <v>4.4800000000000004</v>
      </c>
      <c r="M64">
        <v>4.3600000000000003</v>
      </c>
      <c r="N64">
        <v>4.6900000000000004</v>
      </c>
      <c r="O64">
        <v>4.87</v>
      </c>
      <c r="P64">
        <v>4.71</v>
      </c>
      <c r="Q64">
        <v>4.97</v>
      </c>
      <c r="R64">
        <v>8.7100000000000009</v>
      </c>
      <c r="S64">
        <v>4.6900000000000004</v>
      </c>
      <c r="T64">
        <v>4.58</v>
      </c>
      <c r="U64">
        <v>4.78</v>
      </c>
      <c r="V64">
        <v>4.6900000000000004</v>
      </c>
      <c r="W64">
        <v>4.82</v>
      </c>
      <c r="X64">
        <v>4.7</v>
      </c>
      <c r="Y64">
        <v>5.1100000000000003</v>
      </c>
      <c r="Z64">
        <v>7.59</v>
      </c>
      <c r="AA64">
        <v>4.82</v>
      </c>
      <c r="AB64">
        <v>0.34</v>
      </c>
      <c r="AC64">
        <v>7.59</v>
      </c>
    </row>
    <row r="65" spans="1:29" x14ac:dyDescent="0.25">
      <c r="A65">
        <v>3.2199999999999999E-2</v>
      </c>
      <c r="B65">
        <v>0.31909999999999999</v>
      </c>
      <c r="C65">
        <v>7.8700000000000006E-2</v>
      </c>
      <c r="D65">
        <v>31.91</v>
      </c>
      <c r="F65">
        <v>9.0999999999999998E-2</v>
      </c>
      <c r="G65">
        <v>9.1</v>
      </c>
      <c r="H65">
        <v>91</v>
      </c>
      <c r="I65" s="87">
        <v>2151300236</v>
      </c>
      <c r="J65">
        <v>0.42130000000000001</v>
      </c>
      <c r="K65">
        <v>0.16220000000000001</v>
      </c>
      <c r="L65">
        <v>4.2300000000000004</v>
      </c>
      <c r="M65">
        <v>3.98</v>
      </c>
      <c r="N65">
        <v>4.47</v>
      </c>
      <c r="O65">
        <v>4.5599999999999996</v>
      </c>
      <c r="P65">
        <v>4.38</v>
      </c>
      <c r="Q65">
        <v>4.71</v>
      </c>
      <c r="R65">
        <v>7.8</v>
      </c>
      <c r="S65">
        <v>4.8899999999999997</v>
      </c>
      <c r="T65">
        <v>4.82</v>
      </c>
      <c r="U65">
        <v>4.9800000000000004</v>
      </c>
      <c r="V65">
        <v>15.6</v>
      </c>
      <c r="W65">
        <v>4.8099999999999996</v>
      </c>
      <c r="X65">
        <v>4.6900000000000004</v>
      </c>
      <c r="Y65">
        <v>4.9000000000000004</v>
      </c>
      <c r="Z65">
        <v>13.71</v>
      </c>
      <c r="AA65">
        <v>4.8899999999999997</v>
      </c>
      <c r="AB65">
        <v>0.66</v>
      </c>
      <c r="AC65">
        <v>15.6</v>
      </c>
    </row>
    <row r="66" spans="1:29" x14ac:dyDescent="0.25">
      <c r="A66">
        <v>6.9699999999999998E-2</v>
      </c>
      <c r="B66">
        <v>0.51060000000000005</v>
      </c>
      <c r="C66">
        <v>0.1338</v>
      </c>
      <c r="D66">
        <v>51.06</v>
      </c>
      <c r="F66">
        <v>0.14829999999999999</v>
      </c>
      <c r="G66">
        <v>14.83</v>
      </c>
      <c r="H66">
        <v>148.30000000000001</v>
      </c>
      <c r="I66" s="87">
        <v>4201133144</v>
      </c>
      <c r="J66">
        <v>0.61280000000000001</v>
      </c>
      <c r="K66">
        <v>0.27610000000000001</v>
      </c>
      <c r="L66">
        <v>3.53</v>
      </c>
      <c r="M66">
        <v>3.24</v>
      </c>
      <c r="N66">
        <v>3.63</v>
      </c>
      <c r="O66">
        <v>4.09</v>
      </c>
      <c r="P66">
        <v>3.92</v>
      </c>
      <c r="Q66">
        <v>4.2</v>
      </c>
      <c r="R66">
        <v>15.86</v>
      </c>
      <c r="S66">
        <v>3.78</v>
      </c>
      <c r="T66">
        <v>3.67</v>
      </c>
      <c r="U66">
        <v>3.89</v>
      </c>
      <c r="V66">
        <v>7.08</v>
      </c>
      <c r="W66">
        <v>3.58</v>
      </c>
      <c r="X66">
        <v>3.15</v>
      </c>
      <c r="Y66">
        <v>3.92</v>
      </c>
      <c r="Z66">
        <v>1.42</v>
      </c>
      <c r="AA66">
        <v>4.09</v>
      </c>
      <c r="AB66">
        <v>0.56000000000000005</v>
      </c>
      <c r="AC66">
        <v>15.86</v>
      </c>
    </row>
    <row r="67" spans="1:29" x14ac:dyDescent="0.25">
      <c r="A67">
        <v>7.8899999999999998E-2</v>
      </c>
      <c r="B67">
        <v>0.53620000000000001</v>
      </c>
      <c r="C67">
        <v>0.2238</v>
      </c>
      <c r="D67">
        <v>53.62</v>
      </c>
      <c r="F67">
        <v>0.20469999999999999</v>
      </c>
      <c r="G67">
        <v>20.47</v>
      </c>
      <c r="H67">
        <v>204.7</v>
      </c>
      <c r="I67" s="87">
        <v>6624595469</v>
      </c>
      <c r="J67">
        <v>0.95109999999999995</v>
      </c>
      <c r="K67">
        <v>0.54339999999999999</v>
      </c>
      <c r="L67">
        <v>3.09</v>
      </c>
      <c r="M67">
        <v>2.87</v>
      </c>
      <c r="N67">
        <v>3.4</v>
      </c>
      <c r="O67">
        <v>3.68</v>
      </c>
      <c r="P67">
        <v>3.22</v>
      </c>
      <c r="Q67">
        <v>3.92</v>
      </c>
      <c r="R67">
        <v>19.09</v>
      </c>
      <c r="S67">
        <v>3.77</v>
      </c>
      <c r="T67">
        <v>3.42</v>
      </c>
      <c r="U67">
        <v>4.87</v>
      </c>
      <c r="V67">
        <v>22.01</v>
      </c>
      <c r="W67">
        <v>3.81</v>
      </c>
      <c r="X67">
        <v>2.21</v>
      </c>
      <c r="Y67">
        <v>4.8499999999999996</v>
      </c>
      <c r="Z67">
        <v>23.3</v>
      </c>
      <c r="AA67">
        <v>3.81</v>
      </c>
      <c r="AB67">
        <v>0.72</v>
      </c>
      <c r="AC67">
        <v>23.3</v>
      </c>
    </row>
    <row r="68" spans="1:29" x14ac:dyDescent="0.25">
      <c r="A68">
        <v>3.1699999999999999E-2</v>
      </c>
      <c r="B68">
        <v>0.22339999999999999</v>
      </c>
      <c r="C68">
        <v>9.1999999999999998E-2</v>
      </c>
      <c r="D68">
        <v>22.34</v>
      </c>
      <c r="F68">
        <v>0.1671</v>
      </c>
      <c r="G68">
        <v>16.71</v>
      </c>
      <c r="H68">
        <v>167.1</v>
      </c>
      <c r="I68" s="87">
        <v>4105651106</v>
      </c>
      <c r="J68">
        <v>0.46600000000000003</v>
      </c>
      <c r="K68">
        <v>0.20230000000000001</v>
      </c>
      <c r="L68">
        <v>4.07</v>
      </c>
      <c r="M68">
        <v>3.55</v>
      </c>
      <c r="N68">
        <v>4.5</v>
      </c>
      <c r="O68">
        <v>4.71</v>
      </c>
      <c r="P68">
        <v>3.9</v>
      </c>
      <c r="Q68">
        <v>5.4</v>
      </c>
      <c r="R68">
        <v>15.72</v>
      </c>
      <c r="S68">
        <v>4.18</v>
      </c>
      <c r="T68">
        <v>3.95</v>
      </c>
      <c r="U68">
        <v>4.46</v>
      </c>
      <c r="V68">
        <v>2.7</v>
      </c>
      <c r="W68">
        <v>4.34</v>
      </c>
      <c r="X68">
        <v>3.89</v>
      </c>
      <c r="Y68">
        <v>5.05</v>
      </c>
      <c r="Z68">
        <v>6.63</v>
      </c>
      <c r="AA68">
        <v>4.71</v>
      </c>
      <c r="AB68">
        <v>0.64</v>
      </c>
      <c r="AC68">
        <v>15.72</v>
      </c>
    </row>
    <row r="69" spans="1:29" x14ac:dyDescent="0.25">
      <c r="A69">
        <v>5.7239999999999999E-2</v>
      </c>
      <c r="B69">
        <v>0.43020000000000003</v>
      </c>
      <c r="C69">
        <v>0.13483999999999999</v>
      </c>
      <c r="D69">
        <v>43.02</v>
      </c>
      <c r="F69">
        <v>0.13596</v>
      </c>
      <c r="G69" s="87">
        <v>13596</v>
      </c>
      <c r="H69">
        <v>135.96</v>
      </c>
      <c r="I69" s="87">
        <v>3504123711</v>
      </c>
      <c r="J69">
        <v>0.56938</v>
      </c>
      <c r="K69">
        <v>0.26685999999999999</v>
      </c>
      <c r="L69">
        <v>3.88</v>
      </c>
      <c r="M69">
        <v>3.6</v>
      </c>
      <c r="N69" s="87">
        <v>4138</v>
      </c>
      <c r="O69" s="87">
        <v>4382</v>
      </c>
      <c r="P69" s="87">
        <v>4026</v>
      </c>
      <c r="Q69">
        <v>4.6399999999999997</v>
      </c>
      <c r="R69">
        <v>12.94</v>
      </c>
      <c r="S69" s="87">
        <v>4262</v>
      </c>
      <c r="T69" s="87">
        <v>4088</v>
      </c>
      <c r="U69" s="87">
        <v>4596</v>
      </c>
      <c r="V69">
        <v>9.85</v>
      </c>
      <c r="W69" s="87">
        <v>4272</v>
      </c>
      <c r="X69" s="87">
        <v>3728</v>
      </c>
      <c r="Y69" s="87">
        <v>4766</v>
      </c>
      <c r="Z69">
        <v>10.1</v>
      </c>
      <c r="AA69" s="87">
        <v>4382</v>
      </c>
      <c r="AB69">
        <v>0.5</v>
      </c>
      <c r="AC69">
        <v>12.94</v>
      </c>
    </row>
    <row r="70" spans="1:29" x14ac:dyDescent="0.25">
      <c r="A70">
        <v>9.5899999999999999E-2</v>
      </c>
      <c r="B70">
        <v>0.52980000000000005</v>
      </c>
      <c r="C70">
        <v>0.14779999999999999</v>
      </c>
      <c r="D70">
        <v>52.98</v>
      </c>
      <c r="F70">
        <v>0.14269999999999999</v>
      </c>
      <c r="G70">
        <v>14.27</v>
      </c>
      <c r="H70">
        <v>142.69999999999999</v>
      </c>
      <c r="I70" s="87">
        <v>3055674518</v>
      </c>
      <c r="J70">
        <v>0.70850000000000002</v>
      </c>
      <c r="K70">
        <v>0.2782</v>
      </c>
      <c r="L70">
        <v>4.67</v>
      </c>
      <c r="M70">
        <v>4.22</v>
      </c>
      <c r="N70">
        <v>4.95</v>
      </c>
      <c r="O70">
        <v>4.6900000000000004</v>
      </c>
      <c r="P70">
        <v>4.3</v>
      </c>
      <c r="Q70">
        <v>4.91</v>
      </c>
      <c r="R70">
        <v>0.43</v>
      </c>
      <c r="S70">
        <v>4.8</v>
      </c>
      <c r="T70">
        <v>4.6900000000000004</v>
      </c>
      <c r="U70">
        <v>4.91</v>
      </c>
      <c r="V70">
        <v>2.78</v>
      </c>
      <c r="W70">
        <v>4.83</v>
      </c>
      <c r="X70">
        <v>4.74</v>
      </c>
      <c r="Y70">
        <v>4.97</v>
      </c>
      <c r="Z70">
        <v>3.43</v>
      </c>
      <c r="AA70">
        <v>4.83</v>
      </c>
      <c r="AB70">
        <v>0.16</v>
      </c>
      <c r="AC70">
        <v>3.43</v>
      </c>
    </row>
    <row r="71" spans="1:29" x14ac:dyDescent="0.25">
      <c r="A71">
        <v>0.12180000000000001</v>
      </c>
      <c r="B71">
        <v>0.6</v>
      </c>
      <c r="C71">
        <v>0.1769</v>
      </c>
      <c r="D71">
        <v>60</v>
      </c>
      <c r="F71">
        <v>0.2021</v>
      </c>
      <c r="G71">
        <v>20.21</v>
      </c>
      <c r="H71">
        <v>202.1</v>
      </c>
      <c r="I71" s="87">
        <v>5447439353</v>
      </c>
      <c r="J71">
        <v>0.82</v>
      </c>
      <c r="K71">
        <v>0.31890000000000002</v>
      </c>
      <c r="L71">
        <v>3.71</v>
      </c>
      <c r="M71">
        <v>3.5</v>
      </c>
      <c r="N71">
        <v>3.8</v>
      </c>
      <c r="O71">
        <v>4.0999999999999996</v>
      </c>
      <c r="P71">
        <v>3.7</v>
      </c>
      <c r="Q71">
        <v>4.37</v>
      </c>
      <c r="R71">
        <v>10.51</v>
      </c>
      <c r="S71">
        <v>4.2300000000000004</v>
      </c>
      <c r="T71">
        <v>4.13</v>
      </c>
      <c r="U71">
        <v>4.33</v>
      </c>
      <c r="V71">
        <v>14.02</v>
      </c>
      <c r="W71">
        <v>3.89</v>
      </c>
      <c r="X71">
        <v>3.65</v>
      </c>
      <c r="Y71">
        <v>4.3</v>
      </c>
      <c r="Z71">
        <v>4.8499999999999996</v>
      </c>
      <c r="AA71">
        <v>4.2300000000000004</v>
      </c>
      <c r="AB71">
        <v>0.52</v>
      </c>
      <c r="AC71">
        <v>14.02</v>
      </c>
    </row>
    <row r="72" spans="1:29" x14ac:dyDescent="0.25">
      <c r="A72">
        <v>6.7799999999999999E-2</v>
      </c>
      <c r="B72">
        <v>0.51700000000000002</v>
      </c>
      <c r="C72">
        <v>0.17269999999999999</v>
      </c>
      <c r="D72">
        <v>51.7</v>
      </c>
      <c r="F72">
        <v>0.21179999999999999</v>
      </c>
      <c r="G72">
        <v>21.18</v>
      </c>
      <c r="H72">
        <v>211.8</v>
      </c>
      <c r="I72" s="87">
        <v>3900552486</v>
      </c>
      <c r="J72">
        <v>0.88719999999999999</v>
      </c>
      <c r="K72">
        <v>0.38300000000000001</v>
      </c>
      <c r="L72">
        <v>5.43</v>
      </c>
      <c r="M72">
        <v>5.25</v>
      </c>
      <c r="N72">
        <v>5.67</v>
      </c>
      <c r="O72">
        <v>5.76</v>
      </c>
      <c r="P72">
        <v>5.69</v>
      </c>
      <c r="Q72">
        <v>5.87</v>
      </c>
      <c r="R72">
        <v>6.08</v>
      </c>
      <c r="S72">
        <v>5.74</v>
      </c>
      <c r="T72">
        <v>5.68</v>
      </c>
      <c r="U72">
        <v>5.82</v>
      </c>
      <c r="V72">
        <v>5.71</v>
      </c>
      <c r="W72">
        <v>5.75</v>
      </c>
      <c r="X72">
        <v>5.56</v>
      </c>
      <c r="Y72">
        <v>5.84</v>
      </c>
      <c r="Z72">
        <v>5.89</v>
      </c>
      <c r="AA72">
        <v>5.76</v>
      </c>
      <c r="AB72">
        <v>0.33</v>
      </c>
      <c r="AC72">
        <v>6.08</v>
      </c>
    </row>
    <row r="73" spans="1:29" x14ac:dyDescent="0.25">
      <c r="A73">
        <v>5.8400000000000001E-2</v>
      </c>
      <c r="B73">
        <v>0.25979999999999998</v>
      </c>
      <c r="C73">
        <v>0.1215</v>
      </c>
      <c r="D73">
        <v>25.98</v>
      </c>
      <c r="F73">
        <v>0.18340000000000001</v>
      </c>
      <c r="G73">
        <v>18.34</v>
      </c>
      <c r="H73">
        <v>183.4</v>
      </c>
      <c r="I73" s="87">
        <v>4851851852</v>
      </c>
      <c r="J73">
        <v>0.70209999999999995</v>
      </c>
      <c r="K73">
        <v>0.28960000000000002</v>
      </c>
      <c r="L73">
        <v>3.78</v>
      </c>
      <c r="M73">
        <v>3.53</v>
      </c>
      <c r="N73">
        <v>4.32</v>
      </c>
      <c r="O73">
        <v>4.28</v>
      </c>
      <c r="P73">
        <v>3.8</v>
      </c>
      <c r="Q73">
        <v>4.42</v>
      </c>
      <c r="R73">
        <v>13.23</v>
      </c>
      <c r="S73">
        <v>3.72</v>
      </c>
      <c r="T73">
        <v>3.27</v>
      </c>
      <c r="U73">
        <v>4.32</v>
      </c>
      <c r="V73">
        <v>-1.59</v>
      </c>
      <c r="W73">
        <v>4</v>
      </c>
      <c r="X73">
        <v>3.31</v>
      </c>
      <c r="Y73">
        <v>4.72</v>
      </c>
      <c r="Z73">
        <v>5.82</v>
      </c>
      <c r="AA73">
        <v>4.28</v>
      </c>
      <c r="AB73">
        <v>0.5</v>
      </c>
      <c r="AC73">
        <v>13.23</v>
      </c>
    </row>
    <row r="74" spans="1:29" x14ac:dyDescent="0.25">
      <c r="A74">
        <v>2.5999999999999999E-2</v>
      </c>
      <c r="B74">
        <v>0.20430000000000001</v>
      </c>
      <c r="C74">
        <v>6.1199999999999997E-2</v>
      </c>
      <c r="D74">
        <v>20.43</v>
      </c>
      <c r="F74">
        <v>4.2700000000000002E-2</v>
      </c>
      <c r="G74">
        <v>4.2699999999999996</v>
      </c>
      <c r="H74">
        <v>42.7</v>
      </c>
      <c r="I74" s="87">
        <v>1575645756</v>
      </c>
      <c r="J74">
        <v>0.12770000000000001</v>
      </c>
      <c r="K74">
        <v>7.8200000000000006E-2</v>
      </c>
      <c r="L74">
        <v>2.71</v>
      </c>
      <c r="M74">
        <v>2.2999999999999998</v>
      </c>
      <c r="N74">
        <v>2.92</v>
      </c>
      <c r="O74">
        <v>3.01</v>
      </c>
      <c r="P74">
        <v>2.86</v>
      </c>
      <c r="Q74">
        <v>3.17</v>
      </c>
      <c r="R74">
        <v>11.07</v>
      </c>
      <c r="S74">
        <v>2.94</v>
      </c>
      <c r="T74">
        <v>2.13</v>
      </c>
      <c r="U74">
        <v>3.57</v>
      </c>
      <c r="V74">
        <v>8.49</v>
      </c>
      <c r="W74">
        <v>2.88</v>
      </c>
      <c r="X74">
        <v>2.2400000000000002</v>
      </c>
      <c r="Y74">
        <v>3.14</v>
      </c>
      <c r="Z74">
        <v>6.27</v>
      </c>
      <c r="AA74">
        <v>3.01</v>
      </c>
      <c r="AB74">
        <v>0.3</v>
      </c>
      <c r="AC74">
        <v>11.07</v>
      </c>
    </row>
    <row r="75" spans="1:29" x14ac:dyDescent="0.25">
      <c r="A75">
        <v>9.01E-2</v>
      </c>
      <c r="B75">
        <v>0.57450000000000001</v>
      </c>
      <c r="C75">
        <v>0.17549999999999999</v>
      </c>
      <c r="D75">
        <v>57.45</v>
      </c>
      <c r="F75">
        <v>0.40050000000000002</v>
      </c>
      <c r="G75">
        <v>40.049999999999997</v>
      </c>
      <c r="H75">
        <v>400.5</v>
      </c>
      <c r="I75" s="87">
        <v>9081632653</v>
      </c>
      <c r="J75" s="87">
        <v>10277</v>
      </c>
      <c r="K75">
        <v>0.48499999999999999</v>
      </c>
      <c r="L75">
        <v>4.41</v>
      </c>
      <c r="M75">
        <v>4.34</v>
      </c>
      <c r="N75">
        <v>4.5199999999999996</v>
      </c>
      <c r="O75">
        <v>4.7300000000000004</v>
      </c>
      <c r="P75">
        <v>4.54</v>
      </c>
      <c r="Q75">
        <v>4.96</v>
      </c>
      <c r="R75">
        <v>7.26</v>
      </c>
      <c r="S75">
        <v>4.7300000000000004</v>
      </c>
      <c r="T75">
        <v>4.54</v>
      </c>
      <c r="U75">
        <v>4.96</v>
      </c>
      <c r="V75">
        <v>7.26</v>
      </c>
      <c r="W75">
        <v>5.04</v>
      </c>
      <c r="X75">
        <v>4.6500000000000004</v>
      </c>
      <c r="Y75">
        <v>5.18</v>
      </c>
      <c r="Z75">
        <v>14.29</v>
      </c>
      <c r="AA75">
        <v>5.04</v>
      </c>
      <c r="AB75">
        <v>0.63</v>
      </c>
      <c r="AC75">
        <v>14.29</v>
      </c>
    </row>
    <row r="76" spans="1:29" x14ac:dyDescent="0.25">
      <c r="A76">
        <v>9.2399999999999996E-2</v>
      </c>
      <c r="B76">
        <v>0.58089999999999997</v>
      </c>
      <c r="C76">
        <v>0.2306</v>
      </c>
      <c r="D76">
        <v>58.09</v>
      </c>
      <c r="F76">
        <v>0.1105</v>
      </c>
      <c r="G76">
        <v>11.05</v>
      </c>
      <c r="H76">
        <v>110.5</v>
      </c>
      <c r="I76" s="87">
        <v>2391774892</v>
      </c>
      <c r="J76">
        <v>0.67659999999999998</v>
      </c>
      <c r="K76">
        <v>0.22239999999999999</v>
      </c>
      <c r="L76">
        <v>4.62</v>
      </c>
      <c r="M76">
        <v>3.87</v>
      </c>
      <c r="N76">
        <v>5.08</v>
      </c>
      <c r="O76">
        <v>5.25</v>
      </c>
      <c r="P76">
        <v>4.67</v>
      </c>
      <c r="Q76">
        <v>6.1</v>
      </c>
      <c r="R76">
        <v>13.64</v>
      </c>
      <c r="S76">
        <v>6.03</v>
      </c>
      <c r="T76">
        <v>5.25</v>
      </c>
      <c r="U76">
        <v>6.68</v>
      </c>
      <c r="V76">
        <v>30.52</v>
      </c>
      <c r="W76">
        <v>5.57</v>
      </c>
      <c r="X76">
        <v>5.23</v>
      </c>
      <c r="Y76">
        <v>5.95</v>
      </c>
      <c r="Z76">
        <v>20.56</v>
      </c>
      <c r="AA76">
        <v>6.03</v>
      </c>
      <c r="AB76">
        <v>1.41</v>
      </c>
      <c r="AC76">
        <v>30.52</v>
      </c>
    </row>
    <row r="77" spans="1:29" x14ac:dyDescent="0.25">
      <c r="A77">
        <v>2.3599999999999999E-2</v>
      </c>
      <c r="B77">
        <v>0.26919999999999999</v>
      </c>
      <c r="C77">
        <v>8.8999999999999996E-2</v>
      </c>
      <c r="D77">
        <v>26.92</v>
      </c>
      <c r="F77">
        <v>3.5900000000000001E-2</v>
      </c>
      <c r="G77">
        <v>3.59</v>
      </c>
      <c r="H77">
        <v>35.9</v>
      </c>
      <c r="I77" s="87">
        <v>1196666667</v>
      </c>
      <c r="J77">
        <v>0.33079999999999998</v>
      </c>
      <c r="K77">
        <v>9.1399999999999995E-2</v>
      </c>
      <c r="L77">
        <v>3</v>
      </c>
      <c r="M77">
        <v>2.88</v>
      </c>
      <c r="N77">
        <v>3.11</v>
      </c>
      <c r="O77">
        <v>3.18</v>
      </c>
      <c r="P77">
        <v>2.96</v>
      </c>
      <c r="Q77">
        <v>3.33</v>
      </c>
      <c r="R77">
        <v>6</v>
      </c>
      <c r="S77">
        <v>3.1</v>
      </c>
      <c r="T77">
        <v>2.87</v>
      </c>
      <c r="U77">
        <v>3.33</v>
      </c>
      <c r="V77">
        <v>3.33</v>
      </c>
      <c r="W77">
        <v>3.04</v>
      </c>
      <c r="X77">
        <v>2.73</v>
      </c>
      <c r="Y77">
        <v>3.31</v>
      </c>
      <c r="Z77">
        <v>1.33</v>
      </c>
      <c r="AA77">
        <v>3.18</v>
      </c>
      <c r="AB77">
        <v>0.18</v>
      </c>
      <c r="AC77">
        <v>6</v>
      </c>
    </row>
    <row r="78" spans="1:29" x14ac:dyDescent="0.25">
      <c r="A78">
        <v>5.33E-2</v>
      </c>
      <c r="B78">
        <v>0.46539999999999998</v>
      </c>
      <c r="C78">
        <v>0.11070000000000001</v>
      </c>
      <c r="D78">
        <v>46.54</v>
      </c>
      <c r="F78">
        <v>0.2964</v>
      </c>
      <c r="G78">
        <v>29.64</v>
      </c>
      <c r="H78">
        <v>296.39999999999998</v>
      </c>
      <c r="I78" s="87">
        <v>6374193548</v>
      </c>
      <c r="J78">
        <v>0.84109999999999996</v>
      </c>
      <c r="K78">
        <v>0.48659999999999998</v>
      </c>
      <c r="L78">
        <v>4.6500000000000004</v>
      </c>
      <c r="M78">
        <v>4.0999999999999996</v>
      </c>
      <c r="N78">
        <v>5.8</v>
      </c>
      <c r="O78">
        <v>5.05</v>
      </c>
      <c r="P78">
        <v>4.25</v>
      </c>
      <c r="Q78">
        <v>5.32</v>
      </c>
      <c r="R78">
        <v>8.6</v>
      </c>
      <c r="S78">
        <v>5.57</v>
      </c>
      <c r="T78">
        <v>3.7</v>
      </c>
      <c r="U78">
        <v>6.72</v>
      </c>
      <c r="V78">
        <v>19.78</v>
      </c>
      <c r="W78">
        <v>4.79</v>
      </c>
      <c r="X78">
        <v>4.3899999999999997</v>
      </c>
      <c r="Y78">
        <v>5</v>
      </c>
      <c r="Z78">
        <v>3.01</v>
      </c>
      <c r="AA78">
        <v>5.57</v>
      </c>
      <c r="AB78">
        <v>0.92</v>
      </c>
      <c r="AC78">
        <v>19.78</v>
      </c>
    </row>
    <row r="79" spans="1:29" x14ac:dyDescent="0.25">
      <c r="A79">
        <v>7.8899999999999998E-2</v>
      </c>
      <c r="B79">
        <v>0.46539999999999998</v>
      </c>
      <c r="C79">
        <v>0.17580000000000001</v>
      </c>
      <c r="D79">
        <v>46.54</v>
      </c>
      <c r="F79">
        <v>0.121</v>
      </c>
      <c r="G79">
        <v>12.1</v>
      </c>
      <c r="H79">
        <v>121</v>
      </c>
      <c r="I79" s="87">
        <v>3398876404</v>
      </c>
      <c r="J79">
        <v>0.37569999999999998</v>
      </c>
      <c r="K79">
        <v>0.2069</v>
      </c>
      <c r="L79">
        <v>3.56</v>
      </c>
      <c r="M79">
        <v>3.39</v>
      </c>
      <c r="N79">
        <v>3.69</v>
      </c>
      <c r="O79">
        <v>3.82</v>
      </c>
      <c r="P79">
        <v>3.33</v>
      </c>
      <c r="Q79">
        <v>4.92</v>
      </c>
      <c r="R79">
        <v>7.3</v>
      </c>
      <c r="S79">
        <v>3.5</v>
      </c>
      <c r="T79">
        <v>2.79</v>
      </c>
      <c r="U79">
        <v>3.87</v>
      </c>
      <c r="V79">
        <v>-1.69</v>
      </c>
      <c r="W79">
        <v>3.58</v>
      </c>
      <c r="X79">
        <v>2.96</v>
      </c>
      <c r="Y79">
        <v>4.17</v>
      </c>
      <c r="Z79">
        <v>0.56000000000000005</v>
      </c>
      <c r="AA79">
        <v>3.82</v>
      </c>
      <c r="AB79">
        <v>0.26</v>
      </c>
      <c r="AC79">
        <v>7.3</v>
      </c>
    </row>
    <row r="80" spans="1:29" x14ac:dyDescent="0.25">
      <c r="A80">
        <v>4.3400000000000001E-2</v>
      </c>
      <c r="B80">
        <v>0.33639999999999998</v>
      </c>
      <c r="C80">
        <v>0.1002</v>
      </c>
      <c r="D80">
        <v>33.64</v>
      </c>
      <c r="F80">
        <v>0.32019999999999998</v>
      </c>
      <c r="G80">
        <v>32.020000000000003</v>
      </c>
      <c r="H80">
        <v>320.2</v>
      </c>
      <c r="I80" s="87">
        <v>1078114478</v>
      </c>
      <c r="J80">
        <v>0.74019999999999997</v>
      </c>
      <c r="K80">
        <v>0.51870000000000005</v>
      </c>
      <c r="L80">
        <v>2.97</v>
      </c>
      <c r="M80">
        <v>2.83</v>
      </c>
      <c r="N80">
        <v>3.08</v>
      </c>
      <c r="O80">
        <v>3.63</v>
      </c>
      <c r="P80">
        <v>3.53</v>
      </c>
      <c r="Q80">
        <v>3.73</v>
      </c>
      <c r="R80">
        <v>22.22</v>
      </c>
      <c r="S80">
        <v>3.42</v>
      </c>
      <c r="T80">
        <v>3.1</v>
      </c>
      <c r="U80">
        <v>3.7</v>
      </c>
      <c r="V80">
        <v>15.15</v>
      </c>
      <c r="W80">
        <v>3.16</v>
      </c>
      <c r="X80">
        <v>2.68</v>
      </c>
      <c r="Y80">
        <v>3.45</v>
      </c>
      <c r="Z80">
        <v>6.4</v>
      </c>
      <c r="AA80">
        <v>3.63</v>
      </c>
      <c r="AB80">
        <v>0.66</v>
      </c>
      <c r="AC80">
        <v>22.22</v>
      </c>
    </row>
    <row r="81" spans="1:29" x14ac:dyDescent="0.25">
      <c r="A81">
        <v>4.7199999999999999E-2</v>
      </c>
      <c r="B81">
        <v>0.32519999999999999</v>
      </c>
      <c r="C81">
        <v>0.12529999999999999</v>
      </c>
      <c r="D81">
        <v>32.520000000000003</v>
      </c>
      <c r="F81">
        <v>8.2799999999999999E-2</v>
      </c>
      <c r="G81">
        <v>8.2799999999999994</v>
      </c>
      <c r="H81">
        <v>82.8</v>
      </c>
      <c r="I81" s="87">
        <v>2054590571</v>
      </c>
      <c r="J81">
        <v>0.4879</v>
      </c>
      <c r="K81">
        <v>0.156</v>
      </c>
      <c r="L81">
        <v>4.03</v>
      </c>
      <c r="M81">
        <v>3.45</v>
      </c>
      <c r="N81">
        <v>4.7</v>
      </c>
      <c r="O81">
        <v>4.6500000000000004</v>
      </c>
      <c r="P81">
        <v>4.09</v>
      </c>
      <c r="Q81">
        <v>5</v>
      </c>
      <c r="R81">
        <v>15.38</v>
      </c>
      <c r="S81">
        <v>4.74</v>
      </c>
      <c r="T81">
        <v>4.49</v>
      </c>
      <c r="U81">
        <v>4.9000000000000004</v>
      </c>
      <c r="V81">
        <v>17.62</v>
      </c>
      <c r="W81">
        <v>4.3499999999999996</v>
      </c>
      <c r="X81">
        <v>3.9</v>
      </c>
      <c r="Y81">
        <v>4.78</v>
      </c>
      <c r="Z81">
        <v>7.94</v>
      </c>
      <c r="AA81">
        <v>4.74</v>
      </c>
      <c r="AB81">
        <v>0.71</v>
      </c>
      <c r="AC81">
        <v>17.62</v>
      </c>
    </row>
    <row r="82" spans="1:29" x14ac:dyDescent="0.25">
      <c r="A82">
        <v>0.1411</v>
      </c>
      <c r="B82" s="87">
        <v>10486</v>
      </c>
      <c r="C82">
        <v>0.39290000000000003</v>
      </c>
      <c r="D82">
        <v>104.86</v>
      </c>
      <c r="F82">
        <v>0.1371</v>
      </c>
      <c r="G82">
        <v>13.71</v>
      </c>
      <c r="H82">
        <v>137.1</v>
      </c>
      <c r="I82" s="87">
        <v>3087837838</v>
      </c>
      <c r="J82">
        <v>0.87480000000000002</v>
      </c>
      <c r="K82">
        <v>0.35730000000000001</v>
      </c>
      <c r="L82">
        <v>4.4400000000000004</v>
      </c>
      <c r="M82">
        <v>2.59</v>
      </c>
      <c r="N82">
        <v>5.62</v>
      </c>
      <c r="O82">
        <v>5.03</v>
      </c>
      <c r="P82">
        <v>4.6399999999999997</v>
      </c>
      <c r="Q82">
        <v>5.35</v>
      </c>
      <c r="R82">
        <v>13.29</v>
      </c>
      <c r="S82">
        <v>5.04</v>
      </c>
      <c r="T82">
        <v>4.63</v>
      </c>
      <c r="U82">
        <v>5.54</v>
      </c>
      <c r="V82">
        <v>13.51</v>
      </c>
      <c r="W82">
        <v>5.27</v>
      </c>
      <c r="X82">
        <v>4.95</v>
      </c>
      <c r="Y82">
        <v>5.65</v>
      </c>
      <c r="Z82">
        <v>18.690000000000001</v>
      </c>
      <c r="AA82">
        <v>5.27</v>
      </c>
      <c r="AB82">
        <v>0.83</v>
      </c>
      <c r="AC82">
        <v>18.690000000000001</v>
      </c>
    </row>
    <row r="83" spans="1:29" x14ac:dyDescent="0.25">
      <c r="A83">
        <v>6.6799999999999998E-2</v>
      </c>
      <c r="B83">
        <v>0.39810000000000001</v>
      </c>
      <c r="C83">
        <v>0.12230000000000001</v>
      </c>
      <c r="D83">
        <v>39.81</v>
      </c>
      <c r="F83">
        <v>0.2316</v>
      </c>
      <c r="G83">
        <v>23.16</v>
      </c>
      <c r="H83">
        <v>231.6</v>
      </c>
      <c r="I83" s="87">
        <v>5158129176</v>
      </c>
      <c r="J83">
        <v>0.72899999999999998</v>
      </c>
      <c r="K83">
        <v>0.32519999999999999</v>
      </c>
      <c r="L83">
        <v>4.49</v>
      </c>
      <c r="M83">
        <v>3.83</v>
      </c>
      <c r="N83">
        <v>4.83</v>
      </c>
      <c r="O83">
        <v>4.8</v>
      </c>
      <c r="P83">
        <v>4.16</v>
      </c>
      <c r="Q83">
        <v>5.26</v>
      </c>
      <c r="R83">
        <v>6.9</v>
      </c>
      <c r="S83">
        <v>4.92</v>
      </c>
      <c r="T83">
        <v>4.59</v>
      </c>
      <c r="U83">
        <v>5.22</v>
      </c>
      <c r="V83">
        <v>9.58</v>
      </c>
      <c r="W83">
        <v>4.91</v>
      </c>
      <c r="X83">
        <v>4.75</v>
      </c>
      <c r="Y83">
        <v>5.0199999999999996</v>
      </c>
      <c r="Z83">
        <v>9.35</v>
      </c>
      <c r="AA83">
        <v>4.92</v>
      </c>
      <c r="AB83">
        <v>0.43</v>
      </c>
      <c r="AC83">
        <v>9.58</v>
      </c>
    </row>
    <row r="84" spans="1:29" x14ac:dyDescent="0.25">
      <c r="A84">
        <v>6.9000000000000006E-2</v>
      </c>
      <c r="B84">
        <v>0.54949999999999999</v>
      </c>
      <c r="C84">
        <v>0.14879999999999999</v>
      </c>
      <c r="D84">
        <v>54.95</v>
      </c>
      <c r="F84">
        <v>0.1293</v>
      </c>
      <c r="G84">
        <v>12.93</v>
      </c>
      <c r="H84">
        <v>129.30000000000001</v>
      </c>
      <c r="I84" s="87">
        <v>3130750605</v>
      </c>
      <c r="J84">
        <v>0.90839999999999999</v>
      </c>
      <c r="K84">
        <v>0.26469999999999999</v>
      </c>
      <c r="L84">
        <v>4.13</v>
      </c>
      <c r="M84">
        <v>3.58</v>
      </c>
      <c r="N84">
        <v>4.46</v>
      </c>
      <c r="O84">
        <v>4.5199999999999996</v>
      </c>
      <c r="P84">
        <v>3.32</v>
      </c>
      <c r="Q84">
        <v>6.27</v>
      </c>
      <c r="R84">
        <v>9.44</v>
      </c>
      <c r="S84">
        <v>3.87</v>
      </c>
      <c r="T84">
        <v>3.02</v>
      </c>
      <c r="U84">
        <v>4.66</v>
      </c>
      <c r="V84">
        <v>-6.3</v>
      </c>
      <c r="W84">
        <v>4.83</v>
      </c>
      <c r="X84">
        <v>3386</v>
      </c>
      <c r="Y84">
        <v>5.27</v>
      </c>
      <c r="Z84">
        <v>16.95</v>
      </c>
      <c r="AA84">
        <v>4.83</v>
      </c>
      <c r="AB84">
        <v>0.7</v>
      </c>
      <c r="AC84">
        <v>16.95</v>
      </c>
    </row>
    <row r="85" spans="1:29" x14ac:dyDescent="0.25">
      <c r="A85">
        <v>0.10299999999999999</v>
      </c>
      <c r="B85">
        <v>0.69530000000000003</v>
      </c>
      <c r="C85">
        <v>0.18559999999999999</v>
      </c>
      <c r="D85">
        <v>69.53</v>
      </c>
      <c r="F85">
        <v>0.1416</v>
      </c>
      <c r="G85">
        <v>14.16</v>
      </c>
      <c r="H85">
        <v>141.6</v>
      </c>
      <c r="I85">
        <v>48</v>
      </c>
      <c r="J85">
        <v>0.65610000000000002</v>
      </c>
      <c r="K85">
        <v>0.2631</v>
      </c>
      <c r="L85">
        <v>2.95</v>
      </c>
      <c r="M85">
        <v>2.79</v>
      </c>
      <c r="N85">
        <v>3.09</v>
      </c>
      <c r="O85">
        <v>3.06</v>
      </c>
      <c r="P85">
        <v>2.67</v>
      </c>
      <c r="Q85">
        <v>3.4</v>
      </c>
      <c r="R85">
        <v>3.73</v>
      </c>
      <c r="S85">
        <v>3.15</v>
      </c>
      <c r="T85">
        <v>2.71</v>
      </c>
      <c r="U85">
        <v>3.39</v>
      </c>
      <c r="V85">
        <v>6.78</v>
      </c>
      <c r="W85">
        <v>3.29</v>
      </c>
      <c r="X85">
        <v>3.02</v>
      </c>
      <c r="Y85">
        <v>3.45</v>
      </c>
      <c r="Z85">
        <v>11.53</v>
      </c>
      <c r="AA85">
        <v>3.29</v>
      </c>
      <c r="AB85">
        <v>0.34</v>
      </c>
      <c r="AC85">
        <v>11.53</v>
      </c>
    </row>
    <row r="86" spans="1:29" x14ac:dyDescent="0.25">
      <c r="A86">
        <v>6.7900000000000002E-2</v>
      </c>
      <c r="B86">
        <v>0.4093</v>
      </c>
      <c r="C86">
        <v>0.1172</v>
      </c>
      <c r="D86">
        <v>40.93</v>
      </c>
      <c r="F86">
        <v>0.47370000000000001</v>
      </c>
      <c r="G86">
        <v>47.37</v>
      </c>
      <c r="H86">
        <v>473.7</v>
      </c>
      <c r="I86" s="87">
        <v>1253174603</v>
      </c>
      <c r="J86">
        <v>0.81310000000000004</v>
      </c>
      <c r="K86">
        <v>0.57769999999999999</v>
      </c>
      <c r="L86">
        <v>3.78</v>
      </c>
      <c r="M86">
        <v>3.26</v>
      </c>
      <c r="N86">
        <v>4</v>
      </c>
      <c r="O86">
        <v>4.18</v>
      </c>
      <c r="P86">
        <v>4.07</v>
      </c>
      <c r="Q86">
        <v>4.33</v>
      </c>
      <c r="R86">
        <v>10.58</v>
      </c>
      <c r="S86">
        <v>4.5199999999999996</v>
      </c>
      <c r="T86">
        <v>4.1500000000000004</v>
      </c>
      <c r="U86">
        <v>6.57</v>
      </c>
      <c r="V86">
        <v>19.579999999999998</v>
      </c>
      <c r="W86">
        <v>4.12</v>
      </c>
      <c r="X86">
        <v>3.95</v>
      </c>
      <c r="Y86">
        <v>4.29</v>
      </c>
      <c r="Z86">
        <v>8.99</v>
      </c>
      <c r="AA86">
        <v>4.5199999999999996</v>
      </c>
      <c r="AB86">
        <v>0.74</v>
      </c>
      <c r="AC86">
        <v>19.579999999999998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ACFC-E839-4FE9-9770-6F95667DCD26}">
  <dimension ref="A1:AI102"/>
  <sheetViews>
    <sheetView topLeftCell="A97" workbookViewId="0">
      <selection activeCell="A4" sqref="A1:A1048576"/>
    </sheetView>
  </sheetViews>
  <sheetFormatPr defaultRowHeight="15" x14ac:dyDescent="0.25"/>
  <sheetData>
    <row r="1" spans="1:35" s="17" customFormat="1" ht="15" customHeight="1" x14ac:dyDescent="0.25">
      <c r="A1" s="88" t="s">
        <v>489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90"/>
      <c r="AD1" s="91"/>
      <c r="AE1" s="91"/>
      <c r="AF1" s="91"/>
      <c r="AG1" s="91"/>
      <c r="AH1" s="91"/>
      <c r="AI1" s="91"/>
    </row>
    <row r="2" spans="1:35" s="17" customFormat="1" ht="15" customHeigh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4"/>
      <c r="AD2" s="91"/>
      <c r="AE2" s="91"/>
      <c r="AF2" s="91"/>
      <c r="AG2" s="91"/>
      <c r="AH2" s="91"/>
      <c r="AI2" s="91"/>
    </row>
    <row r="3" spans="1:35" s="17" customFormat="1" ht="15" customHeight="1" x14ac:dyDescent="0.25">
      <c r="A3" s="95" t="s">
        <v>490</v>
      </c>
      <c r="B3" s="96"/>
      <c r="C3" s="96"/>
      <c r="D3" s="96"/>
      <c r="E3" s="96"/>
      <c r="F3" s="96"/>
      <c r="G3" s="96"/>
      <c r="H3" s="96"/>
      <c r="I3" s="96"/>
      <c r="J3" s="96"/>
      <c r="K3" s="97"/>
      <c r="L3" s="95" t="s">
        <v>491</v>
      </c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7"/>
      <c r="AD3" s="91"/>
      <c r="AE3" s="91"/>
      <c r="AF3" s="91"/>
      <c r="AG3" s="91"/>
      <c r="AH3" s="91"/>
      <c r="AI3" s="91"/>
    </row>
    <row r="4" spans="1:35" s="17" customFormat="1" x14ac:dyDescent="0.25">
      <c r="A4" s="98" t="s">
        <v>492</v>
      </c>
      <c r="B4" s="98" t="s">
        <v>493</v>
      </c>
      <c r="C4" s="98" t="s">
        <v>494</v>
      </c>
      <c r="D4" s="98" t="s">
        <v>495</v>
      </c>
      <c r="E4" s="98"/>
      <c r="F4" s="98" t="s">
        <v>496</v>
      </c>
      <c r="G4" s="98" t="s">
        <v>497</v>
      </c>
      <c r="H4" s="98" t="s">
        <v>498</v>
      </c>
      <c r="I4" s="98" t="s">
        <v>499</v>
      </c>
      <c r="J4" s="98" t="s">
        <v>493</v>
      </c>
      <c r="K4" s="98" t="s">
        <v>494</v>
      </c>
      <c r="L4" s="99" t="s">
        <v>500</v>
      </c>
      <c r="M4" s="99" t="s">
        <v>501</v>
      </c>
      <c r="N4" s="99" t="s">
        <v>493</v>
      </c>
      <c r="O4" s="100" t="s">
        <v>502</v>
      </c>
      <c r="P4" s="99" t="s">
        <v>501</v>
      </c>
      <c r="Q4" s="99" t="s">
        <v>493</v>
      </c>
      <c r="R4" s="100" t="s">
        <v>503</v>
      </c>
      <c r="S4" s="100" t="s">
        <v>504</v>
      </c>
      <c r="T4" s="99" t="s">
        <v>501</v>
      </c>
      <c r="U4" s="99" t="s">
        <v>493</v>
      </c>
      <c r="V4" s="100" t="s">
        <v>505</v>
      </c>
      <c r="W4" s="100" t="s">
        <v>506</v>
      </c>
      <c r="X4" s="99" t="s">
        <v>501</v>
      </c>
      <c r="Y4" s="99" t="s">
        <v>493</v>
      </c>
      <c r="Z4" s="100" t="s">
        <v>507</v>
      </c>
      <c r="AA4" s="99" t="s">
        <v>508</v>
      </c>
      <c r="AB4" s="99" t="s">
        <v>509</v>
      </c>
      <c r="AC4" s="100" t="s">
        <v>510</v>
      </c>
      <c r="AD4" s="101"/>
      <c r="AE4" s="101"/>
      <c r="AF4" s="101"/>
      <c r="AG4" s="101"/>
      <c r="AH4" s="101"/>
      <c r="AI4" s="101"/>
    </row>
    <row r="5" spans="1:35" s="17" customFormat="1" x14ac:dyDescent="0.25">
      <c r="A5" s="102">
        <v>4.6100000000000002E-2</v>
      </c>
      <c r="B5" s="103">
        <v>0.36799999999999999</v>
      </c>
      <c r="C5" s="103">
        <v>8.7800000000000003E-2</v>
      </c>
      <c r="D5" s="103">
        <f t="shared" ref="D5:D79" si="0">B5*100</f>
        <v>36.799999999999997</v>
      </c>
      <c r="E5" s="103"/>
      <c r="F5" s="103">
        <v>0.26640000000000003</v>
      </c>
      <c r="G5" s="103">
        <f t="shared" ref="G5:G20" si="1">F5*100</f>
        <v>26.640000000000004</v>
      </c>
      <c r="H5" s="103">
        <f t="shared" ref="H5:H79" si="2">G5*10</f>
        <v>266.40000000000003</v>
      </c>
      <c r="I5" s="103">
        <f t="shared" ref="I5:I68" si="3">H5/L5</f>
        <v>55.384615384615394</v>
      </c>
      <c r="J5" s="104">
        <v>0.73599999999999999</v>
      </c>
      <c r="K5" s="103">
        <v>0.32069999999999999</v>
      </c>
      <c r="L5" s="103">
        <v>4.8099999999999996</v>
      </c>
      <c r="M5" s="103">
        <v>4.58</v>
      </c>
      <c r="N5" s="105">
        <v>5.05</v>
      </c>
      <c r="O5" s="103">
        <v>5.15</v>
      </c>
      <c r="P5" s="105">
        <v>4.8</v>
      </c>
      <c r="Q5" s="105">
        <v>5.35</v>
      </c>
      <c r="R5" s="106">
        <f t="shared" ref="R5:R68" si="4">((O5-L5)/L5)*100</f>
        <v>7.0686070686070845</v>
      </c>
      <c r="S5" s="103">
        <v>5.0599999999999996</v>
      </c>
      <c r="T5" s="105">
        <v>4.92</v>
      </c>
      <c r="U5" s="103">
        <v>5.25</v>
      </c>
      <c r="V5" s="106">
        <f t="shared" ref="V5:V68" si="5">((S5-L5)/L5)*100</f>
        <v>5.1975051975051976</v>
      </c>
      <c r="W5" s="103">
        <v>5.09</v>
      </c>
      <c r="X5" s="103">
        <v>4.95</v>
      </c>
      <c r="Y5" s="103">
        <v>5.26</v>
      </c>
      <c r="Z5" s="106">
        <f t="shared" ref="Z5:Z43" si="6">((W5-L5)/L5)*100</f>
        <v>5.8212058212058269</v>
      </c>
      <c r="AA5" s="105">
        <v>5.15</v>
      </c>
      <c r="AB5" s="105">
        <f t="shared" ref="AB5:AB38" si="7">AA5-L5</f>
        <v>0.34000000000000075</v>
      </c>
      <c r="AC5" s="106">
        <f t="shared" ref="AC5:AC79" si="8">(AA5-L5)/L5*100</f>
        <v>7.0686070686070845</v>
      </c>
      <c r="AD5" s="107"/>
      <c r="AE5" s="107"/>
      <c r="AF5" s="107"/>
      <c r="AG5" s="107"/>
      <c r="AH5" s="107"/>
      <c r="AI5" s="107"/>
    </row>
    <row r="6" spans="1:35" s="17" customFormat="1" x14ac:dyDescent="0.25">
      <c r="A6" s="108">
        <v>0.1235</v>
      </c>
      <c r="B6" s="109">
        <v>0.64</v>
      </c>
      <c r="C6" s="108">
        <v>0.15479999999999999</v>
      </c>
      <c r="D6" s="103">
        <f t="shared" si="0"/>
        <v>64</v>
      </c>
      <c r="E6" s="110"/>
      <c r="F6" s="108">
        <v>0.1192</v>
      </c>
      <c r="G6" s="103">
        <f t="shared" si="1"/>
        <v>11.92</v>
      </c>
      <c r="H6" s="103">
        <f t="shared" si="2"/>
        <v>119.2</v>
      </c>
      <c r="I6" s="103">
        <f t="shared" si="3"/>
        <v>27.850467289719624</v>
      </c>
      <c r="J6" s="109">
        <v>0.64</v>
      </c>
      <c r="K6" s="109">
        <v>0.1731</v>
      </c>
      <c r="L6" s="108">
        <v>4.28</v>
      </c>
      <c r="M6" s="108">
        <v>4.17</v>
      </c>
      <c r="N6" s="108">
        <v>4.4800000000000004</v>
      </c>
      <c r="O6" s="108">
        <v>4.28</v>
      </c>
      <c r="P6" s="108">
        <v>4.0199999999999996</v>
      </c>
      <c r="Q6" s="108">
        <v>4.41</v>
      </c>
      <c r="R6" s="106">
        <f t="shared" si="4"/>
        <v>0</v>
      </c>
      <c r="S6" s="108">
        <v>4.6500000000000004</v>
      </c>
      <c r="T6" s="111">
        <v>4.17</v>
      </c>
      <c r="U6" s="108">
        <v>4.8</v>
      </c>
      <c r="V6" s="106">
        <f t="shared" si="5"/>
        <v>8.6448598130841141</v>
      </c>
      <c r="W6" s="108">
        <v>4.6100000000000003</v>
      </c>
      <c r="X6" s="108">
        <v>4.2300000000000004</v>
      </c>
      <c r="Y6" s="108">
        <v>4.79</v>
      </c>
      <c r="Z6" s="106">
        <f t="shared" si="6"/>
        <v>7.7102803738317762</v>
      </c>
      <c r="AA6" s="111">
        <v>4.6500000000000004</v>
      </c>
      <c r="AB6" s="105">
        <f t="shared" si="7"/>
        <v>0.37000000000000011</v>
      </c>
      <c r="AC6" s="106">
        <f t="shared" si="8"/>
        <v>8.6448598130841141</v>
      </c>
      <c r="AD6" s="91"/>
      <c r="AE6" s="91"/>
      <c r="AF6" s="91"/>
      <c r="AG6" s="91"/>
      <c r="AH6" s="91"/>
      <c r="AI6" s="91"/>
    </row>
    <row r="7" spans="1:35" s="17" customFormat="1" x14ac:dyDescent="0.25">
      <c r="A7" s="112">
        <v>0.1827</v>
      </c>
      <c r="B7" s="109">
        <v>0.77600000000000002</v>
      </c>
      <c r="C7" s="109">
        <v>0.27410000000000001</v>
      </c>
      <c r="D7" s="103">
        <f t="shared" si="0"/>
        <v>77.600000000000009</v>
      </c>
      <c r="E7" s="113"/>
      <c r="F7" s="108">
        <v>0.1305</v>
      </c>
      <c r="G7" s="103">
        <f t="shared" si="1"/>
        <v>13.05</v>
      </c>
      <c r="H7" s="103">
        <f t="shared" si="2"/>
        <v>130.5</v>
      </c>
      <c r="I7" s="103">
        <f t="shared" si="3"/>
        <v>31.907090464547679</v>
      </c>
      <c r="J7" s="109">
        <v>0.64800000000000002</v>
      </c>
      <c r="K7" s="108">
        <v>0.18099999999999999</v>
      </c>
      <c r="L7" s="108">
        <v>4.09</v>
      </c>
      <c r="M7" s="108">
        <v>3.82</v>
      </c>
      <c r="N7" s="108">
        <v>4.3899999999999997</v>
      </c>
      <c r="O7" s="108">
        <v>4.21</v>
      </c>
      <c r="P7" s="108">
        <v>3.77</v>
      </c>
      <c r="Q7" s="108">
        <v>4.37</v>
      </c>
      <c r="R7" s="106">
        <f t="shared" si="4"/>
        <v>2.9339853300733525</v>
      </c>
      <c r="S7" s="108">
        <v>3.97</v>
      </c>
      <c r="T7" s="111">
        <v>3.8</v>
      </c>
      <c r="U7" s="108">
        <v>4.2300000000000004</v>
      </c>
      <c r="V7" s="106">
        <f t="shared" si="5"/>
        <v>-2.9339853300733418</v>
      </c>
      <c r="W7" s="108">
        <v>3.99</v>
      </c>
      <c r="X7" s="108">
        <v>3.54</v>
      </c>
      <c r="Y7" s="108">
        <v>5.15</v>
      </c>
      <c r="Z7" s="106">
        <f t="shared" si="6"/>
        <v>-2.444987775061116</v>
      </c>
      <c r="AA7" s="111">
        <v>4.21</v>
      </c>
      <c r="AB7" s="105">
        <f t="shared" si="7"/>
        <v>0.12000000000000011</v>
      </c>
      <c r="AC7" s="106">
        <f t="shared" si="8"/>
        <v>2.9339853300733525</v>
      </c>
      <c r="AD7" s="91"/>
      <c r="AE7" s="91"/>
      <c r="AF7" s="91"/>
      <c r="AG7" s="91"/>
      <c r="AH7" s="91"/>
      <c r="AI7" s="91"/>
    </row>
    <row r="8" spans="1:35" s="17" customFormat="1" x14ac:dyDescent="0.25">
      <c r="A8" s="108">
        <v>0.22140000000000001</v>
      </c>
      <c r="B8" s="109">
        <v>0.81599999999999995</v>
      </c>
      <c r="C8" s="108">
        <v>0.25640000000000002</v>
      </c>
      <c r="D8" s="103">
        <f t="shared" si="0"/>
        <v>81.599999999999994</v>
      </c>
      <c r="E8" s="110"/>
      <c r="F8" s="108">
        <v>0.20269999999999999</v>
      </c>
      <c r="G8" s="103">
        <f t="shared" si="1"/>
        <v>20.27</v>
      </c>
      <c r="H8" s="103">
        <f t="shared" si="2"/>
        <v>202.7</v>
      </c>
      <c r="I8" s="103">
        <f t="shared" si="3"/>
        <v>44.065217391304351</v>
      </c>
      <c r="J8" s="109">
        <v>0.81599999999999995</v>
      </c>
      <c r="K8" s="109">
        <v>0.30399999999999999</v>
      </c>
      <c r="L8" s="108">
        <v>4.5999999999999996</v>
      </c>
      <c r="M8" s="108">
        <v>2</v>
      </c>
      <c r="N8" s="108">
        <v>4.43</v>
      </c>
      <c r="O8" s="108">
        <v>3.54</v>
      </c>
      <c r="P8" s="108">
        <v>2.95</v>
      </c>
      <c r="Q8" s="108">
        <v>4.04</v>
      </c>
      <c r="R8" s="106">
        <f t="shared" si="4"/>
        <v>-23.043478260869559</v>
      </c>
      <c r="S8" s="108">
        <v>3.47</v>
      </c>
      <c r="T8" s="111">
        <v>0.94</v>
      </c>
      <c r="U8" s="108">
        <v>4.93</v>
      </c>
      <c r="V8" s="106">
        <f t="shared" si="5"/>
        <v>-24.565217391304337</v>
      </c>
      <c r="W8" s="111">
        <v>4.38</v>
      </c>
      <c r="X8" s="108">
        <v>4.2</v>
      </c>
      <c r="Y8" s="108">
        <v>4.8899999999999997</v>
      </c>
      <c r="Z8" s="106">
        <f t="shared" si="6"/>
        <v>-4.7826086956521694</v>
      </c>
      <c r="AA8" s="111">
        <v>4.38</v>
      </c>
      <c r="AB8" s="105">
        <f t="shared" si="7"/>
        <v>-0.21999999999999975</v>
      </c>
      <c r="AC8" s="106">
        <f t="shared" si="8"/>
        <v>-4.7826086956521694</v>
      </c>
      <c r="AD8" s="91"/>
      <c r="AE8" s="91"/>
      <c r="AF8" s="91"/>
      <c r="AG8" s="91"/>
      <c r="AH8" s="91"/>
      <c r="AI8" s="91"/>
    </row>
    <row r="9" spans="1:35" s="17" customFormat="1" x14ac:dyDescent="0.25">
      <c r="A9" s="108">
        <v>0.23499999999999999</v>
      </c>
      <c r="B9" s="109">
        <v>0.85599999999999998</v>
      </c>
      <c r="C9" s="108">
        <v>0.32579999999999998</v>
      </c>
      <c r="D9" s="103">
        <f t="shared" si="0"/>
        <v>85.6</v>
      </c>
      <c r="E9" s="110"/>
      <c r="F9" s="108">
        <v>0.73280000000000001</v>
      </c>
      <c r="G9" s="103">
        <f t="shared" si="1"/>
        <v>73.28</v>
      </c>
      <c r="H9" s="103">
        <f t="shared" si="2"/>
        <v>732.8</v>
      </c>
      <c r="I9" s="103">
        <f t="shared" si="3"/>
        <v>216.16519174041295</v>
      </c>
      <c r="J9" s="109">
        <v>1.512</v>
      </c>
      <c r="K9" s="108">
        <v>0.91849999999999998</v>
      </c>
      <c r="L9" s="108">
        <v>3.39</v>
      </c>
      <c r="M9" s="108">
        <v>3.31</v>
      </c>
      <c r="N9" s="108">
        <v>3.47</v>
      </c>
      <c r="O9" s="108">
        <v>3.13</v>
      </c>
      <c r="P9" s="108">
        <v>3.05</v>
      </c>
      <c r="Q9" s="108">
        <v>3.22</v>
      </c>
      <c r="R9" s="106">
        <f t="shared" si="4"/>
        <v>-7.6696165191740482</v>
      </c>
      <c r="S9" s="108">
        <v>3.16</v>
      </c>
      <c r="T9" s="111">
        <v>3.01</v>
      </c>
      <c r="U9" s="108">
        <v>3.53</v>
      </c>
      <c r="V9" s="106">
        <f t="shared" si="5"/>
        <v>-6.7846607669616521</v>
      </c>
      <c r="W9" s="108">
        <v>3.16</v>
      </c>
      <c r="X9" s="108">
        <v>3</v>
      </c>
      <c r="Y9" s="108">
        <v>3.25</v>
      </c>
      <c r="Z9" s="106">
        <f t="shared" si="6"/>
        <v>-6.7846607669616521</v>
      </c>
      <c r="AA9" s="111">
        <v>3.16</v>
      </c>
      <c r="AB9" s="105">
        <f t="shared" si="7"/>
        <v>-0.22999999999999998</v>
      </c>
      <c r="AC9" s="106">
        <f t="shared" si="8"/>
        <v>-6.7846607669616521</v>
      </c>
      <c r="AD9" s="91"/>
      <c r="AE9" s="91"/>
      <c r="AF9" s="91"/>
      <c r="AG9" s="91"/>
      <c r="AH9" s="91"/>
      <c r="AI9" s="91"/>
    </row>
    <row r="10" spans="1:35" s="17" customFormat="1" x14ac:dyDescent="0.25">
      <c r="A10" s="108">
        <v>0.14380000000000001</v>
      </c>
      <c r="B10" s="109">
        <v>0.83199999999999996</v>
      </c>
      <c r="C10" s="108">
        <v>0.31330000000000002</v>
      </c>
      <c r="D10" s="103">
        <f t="shared" si="0"/>
        <v>83.2</v>
      </c>
      <c r="E10" s="110"/>
      <c r="F10" s="108">
        <v>0.14419999999999999</v>
      </c>
      <c r="G10" s="103">
        <f t="shared" si="1"/>
        <v>14.42</v>
      </c>
      <c r="H10" s="103">
        <f t="shared" si="2"/>
        <v>144.19999999999999</v>
      </c>
      <c r="I10" s="103">
        <f t="shared" si="3"/>
        <v>31.212121212121207</v>
      </c>
      <c r="J10" s="109">
        <v>0.83199999999999996</v>
      </c>
      <c r="K10" s="108">
        <v>0.29980000000000001</v>
      </c>
      <c r="L10" s="108">
        <v>4.62</v>
      </c>
      <c r="M10" s="108">
        <v>4.26</v>
      </c>
      <c r="N10" s="108">
        <v>5.29</v>
      </c>
      <c r="O10" s="108">
        <v>4.9400000000000004</v>
      </c>
      <c r="P10" s="108">
        <v>4.4400000000000004</v>
      </c>
      <c r="Q10" s="108">
        <v>5.38</v>
      </c>
      <c r="R10" s="106">
        <f t="shared" si="4"/>
        <v>6.9264069264069317</v>
      </c>
      <c r="S10" s="108">
        <v>5.39</v>
      </c>
      <c r="T10" s="111">
        <v>4.37</v>
      </c>
      <c r="U10" s="108">
        <v>5.52</v>
      </c>
      <c r="V10" s="106">
        <f t="shared" si="5"/>
        <v>16.666666666666657</v>
      </c>
      <c r="W10" s="108">
        <v>4.8899999999999997</v>
      </c>
      <c r="X10" s="108">
        <v>4.7</v>
      </c>
      <c r="Y10" s="108">
        <v>5.07</v>
      </c>
      <c r="Z10" s="106">
        <f t="shared" si="6"/>
        <v>5.8441558441558348</v>
      </c>
      <c r="AA10" s="111">
        <v>5.39</v>
      </c>
      <c r="AB10" s="105">
        <f t="shared" si="7"/>
        <v>0.76999999999999957</v>
      </c>
      <c r="AC10" s="106">
        <f t="shared" si="8"/>
        <v>16.666666666666657</v>
      </c>
      <c r="AD10" s="91"/>
      <c r="AE10" s="91"/>
      <c r="AF10" s="91"/>
      <c r="AG10" s="91"/>
      <c r="AH10" s="91"/>
      <c r="AI10" s="91"/>
    </row>
    <row r="11" spans="1:35" s="17" customFormat="1" x14ac:dyDescent="0.25">
      <c r="A11" s="108">
        <v>0.1066</v>
      </c>
      <c r="B11" s="109">
        <v>0.67200000000000004</v>
      </c>
      <c r="C11" s="108">
        <v>0.14779999999999999</v>
      </c>
      <c r="D11" s="103">
        <f t="shared" si="0"/>
        <v>67.2</v>
      </c>
      <c r="E11" s="110"/>
      <c r="F11" s="108">
        <v>0.1802</v>
      </c>
      <c r="G11" s="103">
        <f t="shared" si="1"/>
        <v>18.02</v>
      </c>
      <c r="H11" s="103">
        <f t="shared" si="2"/>
        <v>180.2</v>
      </c>
      <c r="I11" s="103">
        <f t="shared" si="3"/>
        <v>33.619402985074622</v>
      </c>
      <c r="J11" s="109">
        <v>0.48799999999999999</v>
      </c>
      <c r="K11" s="108">
        <v>0.25369999999999998</v>
      </c>
      <c r="L11" s="108">
        <v>5.36</v>
      </c>
      <c r="M11" s="108">
        <v>5.28</v>
      </c>
      <c r="N11" s="108">
        <v>5.43</v>
      </c>
      <c r="O11" s="108">
        <v>4.99</v>
      </c>
      <c r="P11" s="108">
        <v>4.57</v>
      </c>
      <c r="Q11" s="108">
        <v>5.42</v>
      </c>
      <c r="R11" s="106">
        <f t="shared" si="4"/>
        <v>-6.9029850746268675</v>
      </c>
      <c r="S11" s="108">
        <v>5.1100000000000003</v>
      </c>
      <c r="T11" s="111">
        <v>5.0199999999999996</v>
      </c>
      <c r="U11" s="108">
        <v>5.2</v>
      </c>
      <c r="V11" s="106">
        <f t="shared" si="5"/>
        <v>-4.6641791044776113</v>
      </c>
      <c r="W11" s="108">
        <v>5.01</v>
      </c>
      <c r="X11" s="108">
        <v>4.95</v>
      </c>
      <c r="Y11" s="108">
        <v>5.0999999999999996</v>
      </c>
      <c r="Z11" s="106">
        <f t="shared" si="6"/>
        <v>-6.5298507462686661</v>
      </c>
      <c r="AA11" s="111">
        <v>5.1100000000000003</v>
      </c>
      <c r="AB11" s="105">
        <f t="shared" si="7"/>
        <v>-0.25</v>
      </c>
      <c r="AC11" s="106">
        <f t="shared" si="8"/>
        <v>-4.6641791044776113</v>
      </c>
      <c r="AD11" s="91"/>
      <c r="AE11" s="91"/>
      <c r="AF11" s="91"/>
      <c r="AG11" s="91"/>
      <c r="AH11" s="91"/>
      <c r="AI11" s="91"/>
    </row>
    <row r="12" spans="1:35" s="17" customFormat="1" x14ac:dyDescent="0.25">
      <c r="A12" s="108">
        <v>0.12670000000000001</v>
      </c>
      <c r="B12" s="109">
        <v>0.78400000000000003</v>
      </c>
      <c r="C12" s="108">
        <v>0.2147</v>
      </c>
      <c r="D12" s="103">
        <f t="shared" si="0"/>
        <v>78.400000000000006</v>
      </c>
      <c r="E12" s="110"/>
      <c r="F12" s="108">
        <v>0.12590000000000001</v>
      </c>
      <c r="G12" s="103">
        <f t="shared" si="1"/>
        <v>12.590000000000002</v>
      </c>
      <c r="H12" s="103">
        <f t="shared" si="2"/>
        <v>125.90000000000002</v>
      </c>
      <c r="I12" s="103">
        <f t="shared" si="3"/>
        <v>33.753351206434324</v>
      </c>
      <c r="J12" s="109">
        <v>0.76800000000000002</v>
      </c>
      <c r="K12" s="108">
        <v>0.15570000000000001</v>
      </c>
      <c r="L12" s="108">
        <v>3.73</v>
      </c>
      <c r="M12" s="108">
        <v>3.3</v>
      </c>
      <c r="N12" s="108">
        <v>4.03</v>
      </c>
      <c r="O12" s="108">
        <v>4.2699999999999996</v>
      </c>
      <c r="P12" s="108">
        <v>3.97</v>
      </c>
      <c r="Q12" s="108">
        <v>4.4400000000000004</v>
      </c>
      <c r="R12" s="106">
        <f t="shared" si="4"/>
        <v>14.477211796246639</v>
      </c>
      <c r="S12" s="108">
        <v>4.03</v>
      </c>
      <c r="T12" s="111">
        <v>3.8</v>
      </c>
      <c r="U12" s="108">
        <v>4.1900000000000004</v>
      </c>
      <c r="V12" s="106">
        <f t="shared" si="5"/>
        <v>8.0428954423592565</v>
      </c>
      <c r="W12" s="108">
        <v>3.91</v>
      </c>
      <c r="X12" s="108">
        <v>3.58</v>
      </c>
      <c r="Y12" s="108">
        <v>4.1399999999999997</v>
      </c>
      <c r="Z12" s="106">
        <f t="shared" si="6"/>
        <v>4.8257372654155546</v>
      </c>
      <c r="AA12" s="111">
        <v>4.2699999999999996</v>
      </c>
      <c r="AB12" s="105">
        <f t="shared" si="7"/>
        <v>0.53999999999999959</v>
      </c>
      <c r="AC12" s="106">
        <f t="shared" si="8"/>
        <v>14.477211796246639</v>
      </c>
      <c r="AD12" s="91"/>
      <c r="AE12" s="91"/>
      <c r="AF12" s="91"/>
      <c r="AG12" s="91"/>
      <c r="AH12" s="91"/>
      <c r="AI12" s="91"/>
    </row>
    <row r="13" spans="1:35" s="17" customFormat="1" x14ac:dyDescent="0.25">
      <c r="A13" s="108">
        <v>0.13320000000000001</v>
      </c>
      <c r="B13" s="114">
        <v>0.56799999999999995</v>
      </c>
      <c r="C13" s="108">
        <v>0.127</v>
      </c>
      <c r="D13" s="103">
        <f t="shared" si="0"/>
        <v>56.8</v>
      </c>
      <c r="E13" s="110"/>
      <c r="F13" s="108">
        <v>0.7117</v>
      </c>
      <c r="G13" s="103">
        <f t="shared" si="1"/>
        <v>71.17</v>
      </c>
      <c r="H13" s="103">
        <f t="shared" si="2"/>
        <v>711.7</v>
      </c>
      <c r="I13" s="103">
        <f t="shared" si="3"/>
        <v>144.06882591093117</v>
      </c>
      <c r="J13" s="109">
        <v>1.36</v>
      </c>
      <c r="K13" s="108">
        <v>0.91720000000000002</v>
      </c>
      <c r="L13" s="115">
        <v>4.9400000000000004</v>
      </c>
      <c r="M13" s="115">
        <v>4.71</v>
      </c>
      <c r="N13" s="115">
        <v>5.2</v>
      </c>
      <c r="O13" s="115">
        <v>5.49</v>
      </c>
      <c r="P13" s="115">
        <v>5.28</v>
      </c>
      <c r="Q13" s="115">
        <v>5.65</v>
      </c>
      <c r="R13" s="106">
        <f t="shared" si="4"/>
        <v>11.133603238866392</v>
      </c>
      <c r="S13" s="115">
        <v>5.18</v>
      </c>
      <c r="T13" s="116">
        <v>4.9400000000000004</v>
      </c>
      <c r="U13" s="115">
        <v>5.6</v>
      </c>
      <c r="V13" s="106">
        <f t="shared" si="5"/>
        <v>4.8582995951416867</v>
      </c>
      <c r="W13" s="115">
        <v>5.58</v>
      </c>
      <c r="X13" s="115">
        <v>4.7699999999999996</v>
      </c>
      <c r="Y13" s="115">
        <v>6.19</v>
      </c>
      <c r="Z13" s="106">
        <f t="shared" si="6"/>
        <v>12.955465587044527</v>
      </c>
      <c r="AA13" s="116">
        <v>5.58</v>
      </c>
      <c r="AB13" s="105">
        <f t="shared" si="7"/>
        <v>0.63999999999999968</v>
      </c>
      <c r="AC13" s="106">
        <f t="shared" si="8"/>
        <v>12.955465587044527</v>
      </c>
      <c r="AD13" s="91"/>
      <c r="AE13" s="91"/>
      <c r="AF13" s="91"/>
      <c r="AG13" s="91"/>
      <c r="AH13" s="91"/>
      <c r="AI13" s="91"/>
    </row>
    <row r="14" spans="1:35" s="17" customFormat="1" x14ac:dyDescent="0.25">
      <c r="A14" s="115">
        <v>3.2599999999999997E-2</v>
      </c>
      <c r="B14" s="117">
        <v>0.25600000000000001</v>
      </c>
      <c r="C14" s="115">
        <v>9.0399999999999994E-2</v>
      </c>
      <c r="D14" s="103">
        <f t="shared" si="0"/>
        <v>25.6</v>
      </c>
      <c r="E14" s="110"/>
      <c r="F14" s="115">
        <v>3.2599999999999997E-2</v>
      </c>
      <c r="G14" s="103">
        <f t="shared" si="1"/>
        <v>3.26</v>
      </c>
      <c r="H14" s="103">
        <f t="shared" si="2"/>
        <v>32.599999999999994</v>
      </c>
      <c r="I14" s="103">
        <f t="shared" si="3"/>
        <v>6.3300970873786389</v>
      </c>
      <c r="J14" s="117">
        <v>0.25600000000000001</v>
      </c>
      <c r="K14" s="117">
        <v>8.5300000000000001E-2</v>
      </c>
      <c r="L14" s="115">
        <v>5.15</v>
      </c>
      <c r="M14" s="115">
        <v>4.91</v>
      </c>
      <c r="N14" s="116">
        <v>5.4</v>
      </c>
      <c r="O14" s="115">
        <v>4.8600000000000003</v>
      </c>
      <c r="P14" s="115">
        <v>4.5999999999999996</v>
      </c>
      <c r="Q14" s="116">
        <v>5.0999999999999996</v>
      </c>
      <c r="R14" s="106">
        <f t="shared" si="4"/>
        <v>-5.6310679611650487</v>
      </c>
      <c r="S14" s="115">
        <v>4.55</v>
      </c>
      <c r="T14" s="116">
        <v>4.3499999999999996</v>
      </c>
      <c r="U14" s="115">
        <v>4.82</v>
      </c>
      <c r="V14" s="106">
        <f t="shared" si="5"/>
        <v>-11.650485436893215</v>
      </c>
      <c r="W14" s="115">
        <v>5.09</v>
      </c>
      <c r="X14" s="115">
        <v>4.5199999999999996</v>
      </c>
      <c r="Y14" s="115">
        <v>5.75</v>
      </c>
      <c r="Z14" s="106">
        <f t="shared" si="6"/>
        <v>-1.1650485436893299</v>
      </c>
      <c r="AA14" s="116">
        <v>5.09</v>
      </c>
      <c r="AB14" s="105">
        <f t="shared" si="7"/>
        <v>-6.0000000000000497E-2</v>
      </c>
      <c r="AC14" s="106">
        <f t="shared" si="8"/>
        <v>-1.1650485436893299</v>
      </c>
      <c r="AD14" s="91"/>
      <c r="AE14" s="91"/>
      <c r="AF14" s="91"/>
      <c r="AG14" s="91"/>
      <c r="AH14" s="91"/>
      <c r="AI14" s="91"/>
    </row>
    <row r="15" spans="1:35" s="17" customFormat="1" x14ac:dyDescent="0.25">
      <c r="A15" s="108">
        <v>0.26450000000000001</v>
      </c>
      <c r="B15" s="108">
        <v>1.232</v>
      </c>
      <c r="C15" s="108">
        <v>0.36670000000000003</v>
      </c>
      <c r="D15" s="103">
        <f t="shared" si="0"/>
        <v>123.2</v>
      </c>
      <c r="E15" s="110"/>
      <c r="F15" s="115">
        <v>0.20699999999999999</v>
      </c>
      <c r="G15" s="103">
        <f t="shared" si="1"/>
        <v>20.7</v>
      </c>
      <c r="H15" s="103">
        <f t="shared" si="2"/>
        <v>207</v>
      </c>
      <c r="I15" s="103">
        <f t="shared" si="3"/>
        <v>53.07692307692308</v>
      </c>
      <c r="J15" s="109">
        <v>0.76800000000000002</v>
      </c>
      <c r="K15" s="108">
        <v>0.26679999999999998</v>
      </c>
      <c r="L15" s="108">
        <v>3.9</v>
      </c>
      <c r="M15" s="108">
        <v>3.55</v>
      </c>
      <c r="N15" s="108">
        <v>4.18</v>
      </c>
      <c r="O15" s="108">
        <v>4.37</v>
      </c>
      <c r="P15" s="108">
        <v>4.17</v>
      </c>
      <c r="Q15" s="108">
        <v>4.5</v>
      </c>
      <c r="R15" s="106">
        <f t="shared" si="4"/>
        <v>12.051282051282056</v>
      </c>
      <c r="S15" s="108">
        <v>4.26</v>
      </c>
      <c r="T15" s="111">
        <v>4.01</v>
      </c>
      <c r="U15" s="108">
        <v>4.59</v>
      </c>
      <c r="V15" s="106">
        <f t="shared" si="5"/>
        <v>9.2307692307692264</v>
      </c>
      <c r="W15" s="108">
        <v>4.1100000000000003</v>
      </c>
      <c r="X15" s="108">
        <v>4.03</v>
      </c>
      <c r="Y15" s="108">
        <v>4.5999999999999996</v>
      </c>
      <c r="Z15" s="106">
        <f t="shared" si="6"/>
        <v>5.3846153846153957</v>
      </c>
      <c r="AA15" s="111">
        <v>4.37</v>
      </c>
      <c r="AB15" s="105">
        <f t="shared" si="7"/>
        <v>0.4700000000000002</v>
      </c>
      <c r="AC15" s="106">
        <f t="shared" si="8"/>
        <v>12.051282051282056</v>
      </c>
      <c r="AD15" s="91"/>
      <c r="AE15" s="91"/>
      <c r="AF15" s="91"/>
      <c r="AG15" s="91"/>
      <c r="AH15" s="91"/>
      <c r="AI15" s="91"/>
    </row>
    <row r="16" spans="1:35" s="17" customFormat="1" x14ac:dyDescent="0.25">
      <c r="A16" s="108">
        <v>0.16569999999999999</v>
      </c>
      <c r="B16" s="109">
        <v>0.92800000000000005</v>
      </c>
      <c r="C16" s="108">
        <v>0.27560000000000001</v>
      </c>
      <c r="D16" s="103">
        <f t="shared" si="0"/>
        <v>92.800000000000011</v>
      </c>
      <c r="E16" s="110"/>
      <c r="F16" s="115">
        <v>0.2135</v>
      </c>
      <c r="G16" s="103">
        <f t="shared" si="1"/>
        <v>21.349999999999998</v>
      </c>
      <c r="H16" s="103">
        <f t="shared" si="2"/>
        <v>213.49999999999997</v>
      </c>
      <c r="I16" s="103">
        <f t="shared" si="3"/>
        <v>56.781914893617014</v>
      </c>
      <c r="J16" s="109">
        <v>0.96</v>
      </c>
      <c r="K16" s="109">
        <v>0.31509999999999999</v>
      </c>
      <c r="L16" s="108">
        <v>3.76</v>
      </c>
      <c r="M16" s="108">
        <v>3.65</v>
      </c>
      <c r="N16" s="108">
        <v>3.97</v>
      </c>
      <c r="O16" s="108">
        <v>3.65</v>
      </c>
      <c r="P16" s="108">
        <v>3.1</v>
      </c>
      <c r="Q16" s="108">
        <v>4.5599999999999996</v>
      </c>
      <c r="R16" s="106">
        <f t="shared" si="4"/>
        <v>-2.9255319148936141</v>
      </c>
      <c r="S16" s="108">
        <v>2.77</v>
      </c>
      <c r="T16" s="111">
        <v>2</v>
      </c>
      <c r="U16" s="108">
        <v>3.17</v>
      </c>
      <c r="V16" s="106">
        <f t="shared" si="5"/>
        <v>-26.329787234042552</v>
      </c>
      <c r="W16" s="108">
        <v>2.98</v>
      </c>
      <c r="X16" s="108">
        <v>2.2400000000000002</v>
      </c>
      <c r="Y16" s="108">
        <v>3.84</v>
      </c>
      <c r="Z16" s="106">
        <f t="shared" si="6"/>
        <v>-20.744680851063826</v>
      </c>
      <c r="AA16" s="108">
        <v>3.65</v>
      </c>
      <c r="AB16" s="105">
        <f t="shared" si="7"/>
        <v>-0.10999999999999988</v>
      </c>
      <c r="AC16" s="106">
        <f t="shared" si="8"/>
        <v>-2.9255319148936141</v>
      </c>
      <c r="AD16" s="91"/>
      <c r="AE16" s="91"/>
      <c r="AF16" s="91"/>
      <c r="AG16" s="91"/>
      <c r="AH16" s="91"/>
      <c r="AI16" s="91"/>
    </row>
    <row r="17" spans="1:35" s="17" customFormat="1" x14ac:dyDescent="0.25">
      <c r="A17" s="108">
        <v>7.85E-2</v>
      </c>
      <c r="B17" s="109">
        <v>0.51200000000000001</v>
      </c>
      <c r="C17" s="108">
        <v>0.1026</v>
      </c>
      <c r="D17" s="103">
        <f t="shared" si="0"/>
        <v>51.2</v>
      </c>
      <c r="E17" s="110"/>
      <c r="F17" s="115">
        <v>9.4700000000000006E-2</v>
      </c>
      <c r="G17" s="103">
        <f t="shared" si="1"/>
        <v>9.4700000000000006</v>
      </c>
      <c r="H17" s="103">
        <f t="shared" si="2"/>
        <v>94.7</v>
      </c>
      <c r="I17" s="103">
        <f t="shared" si="3"/>
        <v>23.498759305210918</v>
      </c>
      <c r="J17" s="109">
        <v>0.64800000000000002</v>
      </c>
      <c r="K17" s="108">
        <v>0.17680000000000001</v>
      </c>
      <c r="L17" s="108">
        <v>4.03</v>
      </c>
      <c r="M17" s="108">
        <v>2.3199999999999998</v>
      </c>
      <c r="N17" s="108">
        <v>5.45</v>
      </c>
      <c r="O17" s="108">
        <v>3.29</v>
      </c>
      <c r="P17" s="108">
        <v>2.4300000000000002</v>
      </c>
      <c r="Q17" s="108">
        <v>3.57</v>
      </c>
      <c r="R17" s="106">
        <f t="shared" si="4"/>
        <v>-18.362282878411914</v>
      </c>
      <c r="S17" s="108">
        <v>3.34</v>
      </c>
      <c r="T17" s="111">
        <v>2.77</v>
      </c>
      <c r="U17" s="108">
        <v>3.65</v>
      </c>
      <c r="V17" s="106">
        <f t="shared" si="5"/>
        <v>-17.121588089330032</v>
      </c>
      <c r="W17" s="108">
        <v>3.15</v>
      </c>
      <c r="X17" s="108">
        <v>2.4500000000000002</v>
      </c>
      <c r="Y17" s="108">
        <v>3.74</v>
      </c>
      <c r="Z17" s="106">
        <f t="shared" si="6"/>
        <v>-21.836228287841198</v>
      </c>
      <c r="AA17" s="111">
        <v>3.34</v>
      </c>
      <c r="AB17" s="105">
        <f t="shared" si="7"/>
        <v>-0.69000000000000039</v>
      </c>
      <c r="AC17" s="106">
        <f t="shared" si="8"/>
        <v>-17.121588089330032</v>
      </c>
      <c r="AD17" s="91"/>
      <c r="AE17" s="91"/>
      <c r="AF17" s="91"/>
      <c r="AG17" s="91"/>
      <c r="AH17" s="91"/>
      <c r="AI17" s="91"/>
    </row>
    <row r="18" spans="1:35" s="17" customFormat="1" x14ac:dyDescent="0.25">
      <c r="A18" s="108">
        <v>7.5200000000000003E-2</v>
      </c>
      <c r="B18" s="114">
        <v>0.54400000000000004</v>
      </c>
      <c r="C18" s="108">
        <v>0.1147</v>
      </c>
      <c r="D18" s="103">
        <f t="shared" si="0"/>
        <v>54.400000000000006</v>
      </c>
      <c r="E18" s="110"/>
      <c r="F18" s="115">
        <v>7.5700000000000003E-2</v>
      </c>
      <c r="G18" s="103">
        <f t="shared" si="1"/>
        <v>7.57</v>
      </c>
      <c r="H18" s="103">
        <f t="shared" si="2"/>
        <v>75.7</v>
      </c>
      <c r="I18" s="103">
        <f t="shared" si="3"/>
        <v>13.590664272890484</v>
      </c>
      <c r="J18" s="109">
        <v>0.54400000000000004</v>
      </c>
      <c r="K18" s="108">
        <v>0.10340000000000001</v>
      </c>
      <c r="L18" s="108">
        <v>5.57</v>
      </c>
      <c r="M18" s="108">
        <v>4.9400000000000004</v>
      </c>
      <c r="N18" s="108">
        <v>5.82</v>
      </c>
      <c r="O18" s="108">
        <v>5.61</v>
      </c>
      <c r="P18" s="108">
        <v>5.45</v>
      </c>
      <c r="Q18" s="108">
        <v>5.8</v>
      </c>
      <c r="R18" s="106">
        <f t="shared" si="4"/>
        <v>0.71813285457809761</v>
      </c>
      <c r="S18" s="108">
        <v>5.68</v>
      </c>
      <c r="T18" s="111">
        <v>5.08</v>
      </c>
      <c r="U18" s="108">
        <v>6.09</v>
      </c>
      <c r="V18" s="106">
        <f t="shared" si="5"/>
        <v>1.9748653500897564</v>
      </c>
      <c r="W18" s="108">
        <v>5.65</v>
      </c>
      <c r="X18" s="108">
        <v>5.55</v>
      </c>
      <c r="Y18" s="108">
        <v>5.75</v>
      </c>
      <c r="Z18" s="106">
        <f t="shared" si="6"/>
        <v>1.4362657091561952</v>
      </c>
      <c r="AA18" s="108">
        <v>5.68</v>
      </c>
      <c r="AB18" s="105">
        <f t="shared" si="7"/>
        <v>0.10999999999999943</v>
      </c>
      <c r="AC18" s="106">
        <f t="shared" si="8"/>
        <v>1.9748653500897564</v>
      </c>
      <c r="AD18" s="91"/>
      <c r="AE18" s="91"/>
      <c r="AF18" s="91"/>
      <c r="AG18" s="91"/>
      <c r="AH18" s="91"/>
      <c r="AI18" s="91"/>
    </row>
    <row r="19" spans="1:35" s="17" customFormat="1" x14ac:dyDescent="0.25">
      <c r="A19" s="108">
        <v>9.3100000000000002E-2</v>
      </c>
      <c r="B19" s="109">
        <v>0.61599999999999999</v>
      </c>
      <c r="C19" s="108">
        <v>0.14199999999999999</v>
      </c>
      <c r="D19" s="103">
        <f t="shared" si="0"/>
        <v>61.6</v>
      </c>
      <c r="E19" s="110"/>
      <c r="F19" s="115">
        <v>0.1174</v>
      </c>
      <c r="G19" s="103">
        <f t="shared" si="1"/>
        <v>11.74</v>
      </c>
      <c r="H19" s="103">
        <f t="shared" si="2"/>
        <v>117.4</v>
      </c>
      <c r="I19" s="103">
        <f t="shared" si="3"/>
        <v>36.459627329192543</v>
      </c>
      <c r="J19" s="108">
        <v>0.80800000000000005</v>
      </c>
      <c r="K19" s="108">
        <v>0.1953</v>
      </c>
      <c r="L19" s="108">
        <v>3.22</v>
      </c>
      <c r="M19" s="108">
        <v>2.95</v>
      </c>
      <c r="N19" s="108">
        <v>3.3</v>
      </c>
      <c r="O19" s="108">
        <v>3.35</v>
      </c>
      <c r="P19" s="108">
        <v>2.98</v>
      </c>
      <c r="Q19" s="108">
        <v>3.68</v>
      </c>
      <c r="R19" s="106">
        <f t="shared" si="4"/>
        <v>4.0372670807453384</v>
      </c>
      <c r="S19" s="108">
        <v>3.25</v>
      </c>
      <c r="T19" s="108">
        <v>3.13</v>
      </c>
      <c r="U19" s="108">
        <v>3.67</v>
      </c>
      <c r="V19" s="106">
        <f t="shared" si="5"/>
        <v>0.93167701863353436</v>
      </c>
      <c r="W19" s="108">
        <v>3.33</v>
      </c>
      <c r="X19" s="108">
        <v>3</v>
      </c>
      <c r="Y19" s="108">
        <v>3.8</v>
      </c>
      <c r="Z19" s="106">
        <f t="shared" si="6"/>
        <v>3.4161490683229774</v>
      </c>
      <c r="AA19" s="111">
        <v>3.35</v>
      </c>
      <c r="AB19" s="105">
        <f t="shared" si="7"/>
        <v>0.12999999999999989</v>
      </c>
      <c r="AC19" s="106">
        <f t="shared" si="8"/>
        <v>4.0372670807453384</v>
      </c>
      <c r="AD19" s="91"/>
      <c r="AE19" s="91"/>
      <c r="AF19" s="91"/>
      <c r="AG19" s="91"/>
      <c r="AH19" s="91"/>
      <c r="AI19" s="91"/>
    </row>
    <row r="20" spans="1:35" s="17" customFormat="1" ht="15.75" customHeight="1" x14ac:dyDescent="0.25">
      <c r="A20" s="108">
        <v>0.1641</v>
      </c>
      <c r="B20" s="109">
        <v>0.63200000000000001</v>
      </c>
      <c r="C20" s="108">
        <v>0.21759999999999999</v>
      </c>
      <c r="D20" s="103">
        <f t="shared" si="0"/>
        <v>63.2</v>
      </c>
      <c r="E20" s="110"/>
      <c r="F20" s="115">
        <v>0.18179999999999999</v>
      </c>
      <c r="G20" s="103">
        <f t="shared" si="1"/>
        <v>18.18</v>
      </c>
      <c r="H20" s="103">
        <f t="shared" si="2"/>
        <v>181.8</v>
      </c>
      <c r="I20" s="103">
        <f t="shared" si="3"/>
        <v>68.345864661654133</v>
      </c>
      <c r="J20" s="109">
        <v>0.68</v>
      </c>
      <c r="K20" s="108">
        <v>0.26829999999999998</v>
      </c>
      <c r="L20" s="108">
        <v>2.66</v>
      </c>
      <c r="M20" s="108">
        <v>2.5499999999999998</v>
      </c>
      <c r="N20" s="108">
        <v>2.75</v>
      </c>
      <c r="O20" s="108">
        <v>2.54</v>
      </c>
      <c r="P20" s="108">
        <v>1.24</v>
      </c>
      <c r="Q20" s="108">
        <v>2.84</v>
      </c>
      <c r="R20" s="106">
        <f t="shared" si="4"/>
        <v>-4.5112781954887256</v>
      </c>
      <c r="S20" s="108">
        <v>2.62</v>
      </c>
      <c r="T20" s="108">
        <v>1.7</v>
      </c>
      <c r="U20" s="108">
        <v>3.5</v>
      </c>
      <c r="V20" s="106">
        <f t="shared" si="5"/>
        <v>-1.5037593984962419</v>
      </c>
      <c r="W20" s="108">
        <v>2.23</v>
      </c>
      <c r="X20" s="108">
        <v>1.95</v>
      </c>
      <c r="Y20" s="108">
        <v>2.4</v>
      </c>
      <c r="Z20" s="106">
        <f t="shared" si="6"/>
        <v>-16.165413533834592</v>
      </c>
      <c r="AA20" s="111">
        <v>2.62</v>
      </c>
      <c r="AB20" s="105">
        <f t="shared" si="7"/>
        <v>-4.0000000000000036E-2</v>
      </c>
      <c r="AC20" s="106">
        <f t="shared" si="8"/>
        <v>-1.5037593984962419</v>
      </c>
      <c r="AD20" s="91"/>
      <c r="AE20" s="91"/>
      <c r="AF20" s="91"/>
      <c r="AG20" s="91"/>
      <c r="AH20" s="91"/>
      <c r="AI20" s="91"/>
    </row>
    <row r="21" spans="1:35" s="17" customFormat="1" ht="15.75" customHeight="1" x14ac:dyDescent="0.25">
      <c r="A21" s="108">
        <v>0.2132</v>
      </c>
      <c r="B21" s="108">
        <v>1.0960000000000001</v>
      </c>
      <c r="C21" s="108">
        <v>0.26019999999999999</v>
      </c>
      <c r="D21" s="103">
        <f t="shared" si="0"/>
        <v>109.60000000000001</v>
      </c>
      <c r="E21" s="110"/>
      <c r="F21" s="118">
        <v>0.1734</v>
      </c>
      <c r="G21" s="103">
        <f>J21*100</f>
        <v>82.399999999999991</v>
      </c>
      <c r="H21" s="103">
        <f t="shared" si="2"/>
        <v>823.99999999999989</v>
      </c>
      <c r="I21" s="103">
        <f t="shared" si="3"/>
        <v>193.88235294117644</v>
      </c>
      <c r="J21" s="115">
        <v>0.82399999999999995</v>
      </c>
      <c r="K21" s="108">
        <v>0.19589999999999999</v>
      </c>
      <c r="L21" s="108">
        <v>4.25</v>
      </c>
      <c r="M21" s="108">
        <v>2.5</v>
      </c>
      <c r="N21" s="108">
        <v>4.9400000000000004</v>
      </c>
      <c r="O21" s="108">
        <v>3.86</v>
      </c>
      <c r="P21" s="108">
        <v>3.5</v>
      </c>
      <c r="Q21" s="108">
        <v>4.08</v>
      </c>
      <c r="R21" s="106">
        <f t="shared" si="4"/>
        <v>-9.176470588235297</v>
      </c>
      <c r="S21" s="108">
        <v>3.8</v>
      </c>
      <c r="T21" s="108">
        <v>3.2</v>
      </c>
      <c r="U21" s="108">
        <v>4.47</v>
      </c>
      <c r="V21" s="106">
        <f t="shared" si="5"/>
        <v>-10.58823529411765</v>
      </c>
      <c r="W21" s="108">
        <v>3.68</v>
      </c>
      <c r="X21" s="108">
        <v>3.31</v>
      </c>
      <c r="Y21" s="108">
        <v>4.3499999999999996</v>
      </c>
      <c r="Z21" s="106">
        <f t="shared" si="6"/>
        <v>-13.411764705882348</v>
      </c>
      <c r="AA21" s="108">
        <v>3.86</v>
      </c>
      <c r="AB21" s="105">
        <f t="shared" si="7"/>
        <v>-0.39000000000000012</v>
      </c>
      <c r="AC21" s="106">
        <f t="shared" si="8"/>
        <v>-9.176470588235297</v>
      </c>
      <c r="AD21" s="91"/>
      <c r="AE21" s="91"/>
      <c r="AF21" s="91"/>
      <c r="AG21" s="91"/>
      <c r="AH21" s="91"/>
      <c r="AI21" s="91"/>
    </row>
    <row r="22" spans="1:35" s="17" customFormat="1" ht="15.75" customHeight="1" x14ac:dyDescent="0.25">
      <c r="A22" s="108">
        <v>0.15140000000000001</v>
      </c>
      <c r="B22" s="109">
        <v>0.52800000000000002</v>
      </c>
      <c r="C22" s="108">
        <v>0.25190000000000001</v>
      </c>
      <c r="D22" s="103">
        <f t="shared" si="0"/>
        <v>52.800000000000004</v>
      </c>
      <c r="E22" s="110"/>
      <c r="F22" s="115">
        <v>0.2792</v>
      </c>
      <c r="G22" s="103">
        <f t="shared" ref="G22:G85" si="9">F22*100</f>
        <v>27.92</v>
      </c>
      <c r="H22" s="103">
        <f t="shared" si="2"/>
        <v>279.20000000000005</v>
      </c>
      <c r="I22" s="103">
        <f t="shared" si="3"/>
        <v>90.944625407166143</v>
      </c>
      <c r="J22" s="108">
        <v>0.64800000000000002</v>
      </c>
      <c r="K22" s="108">
        <v>0.31540000000000001</v>
      </c>
      <c r="L22" s="108">
        <v>3.07</v>
      </c>
      <c r="M22" s="108">
        <v>1.48</v>
      </c>
      <c r="N22" s="108">
        <v>3.2</v>
      </c>
      <c r="O22" s="108">
        <v>2.96</v>
      </c>
      <c r="P22" s="108">
        <v>2.62</v>
      </c>
      <c r="Q22" s="108">
        <v>3.05</v>
      </c>
      <c r="R22" s="106">
        <f t="shared" si="4"/>
        <v>-3.5830618892508106</v>
      </c>
      <c r="S22" s="108">
        <v>3.06</v>
      </c>
      <c r="T22" s="108">
        <v>2.9</v>
      </c>
      <c r="U22" s="108">
        <v>3.15</v>
      </c>
      <c r="V22" s="106">
        <f t="shared" si="5"/>
        <v>-0.3257328990227944</v>
      </c>
      <c r="W22" s="108">
        <v>2.97</v>
      </c>
      <c r="X22" s="108">
        <v>2.82</v>
      </c>
      <c r="Y22" s="108">
        <v>3.11</v>
      </c>
      <c r="Z22" s="106">
        <f t="shared" si="6"/>
        <v>-3.2573289902280012</v>
      </c>
      <c r="AA22" s="108">
        <v>3.06</v>
      </c>
      <c r="AB22" s="105">
        <f t="shared" si="7"/>
        <v>-9.9999999999997868E-3</v>
      </c>
      <c r="AC22" s="106">
        <f t="shared" si="8"/>
        <v>-0.3257328990227944</v>
      </c>
      <c r="AD22" s="91"/>
      <c r="AE22" s="91"/>
      <c r="AF22" s="91"/>
      <c r="AG22" s="91"/>
      <c r="AH22" s="91"/>
      <c r="AI22" s="91"/>
    </row>
    <row r="23" spans="1:35" s="17" customFormat="1" ht="15.75" customHeight="1" x14ac:dyDescent="0.25">
      <c r="A23" s="108">
        <v>0.34449999999999997</v>
      </c>
      <c r="B23" s="108">
        <v>1.0960000000000001</v>
      </c>
      <c r="C23" s="108">
        <v>0.45029999999999998</v>
      </c>
      <c r="D23" s="103">
        <f t="shared" si="0"/>
        <v>109.60000000000001</v>
      </c>
      <c r="E23" s="110"/>
      <c r="F23" s="115">
        <v>0.31459999999999999</v>
      </c>
      <c r="G23" s="103">
        <f t="shared" si="9"/>
        <v>31.46</v>
      </c>
      <c r="H23" s="103">
        <f t="shared" si="2"/>
        <v>314.60000000000002</v>
      </c>
      <c r="I23" s="103">
        <f t="shared" si="3"/>
        <v>88.619718309859167</v>
      </c>
      <c r="J23" s="108">
        <v>1.0880000000000001</v>
      </c>
      <c r="K23" s="108">
        <v>0.45689999999999997</v>
      </c>
      <c r="L23" s="108">
        <v>3.55</v>
      </c>
      <c r="M23" s="108">
        <v>3.3</v>
      </c>
      <c r="N23" s="108">
        <v>3.85</v>
      </c>
      <c r="O23" s="108">
        <v>3.28</v>
      </c>
      <c r="P23" s="108">
        <v>2.59</v>
      </c>
      <c r="Q23" s="108">
        <v>3.65</v>
      </c>
      <c r="R23" s="106">
        <f t="shared" si="4"/>
        <v>-7.6056338028169019</v>
      </c>
      <c r="S23" s="108">
        <v>2.79</v>
      </c>
      <c r="T23" s="108">
        <v>1.77</v>
      </c>
      <c r="U23" s="108">
        <v>4.6500000000000004</v>
      </c>
      <c r="V23" s="106">
        <f t="shared" si="5"/>
        <v>-21.408450704225345</v>
      </c>
      <c r="W23" s="108">
        <v>2.84</v>
      </c>
      <c r="X23" s="108">
        <v>2.5</v>
      </c>
      <c r="Y23" s="108">
        <v>3.55</v>
      </c>
      <c r="Z23" s="106">
        <f t="shared" si="6"/>
        <v>-20</v>
      </c>
      <c r="AA23" s="108">
        <v>3.28</v>
      </c>
      <c r="AB23" s="105">
        <f t="shared" si="7"/>
        <v>-0.27</v>
      </c>
      <c r="AC23" s="106">
        <f t="shared" si="8"/>
        <v>-7.6056338028169019</v>
      </c>
      <c r="AD23" s="91"/>
      <c r="AE23" s="91"/>
      <c r="AF23" s="91"/>
      <c r="AG23" s="91"/>
      <c r="AH23" s="91"/>
      <c r="AI23" s="91"/>
    </row>
    <row r="24" spans="1:35" s="17" customFormat="1" ht="15.75" customHeight="1" x14ac:dyDescent="0.25">
      <c r="A24" s="108">
        <v>0.13739999999999999</v>
      </c>
      <c r="B24" s="108">
        <v>0.58399999999999996</v>
      </c>
      <c r="C24" s="108">
        <v>0.21299999999999999</v>
      </c>
      <c r="D24" s="103">
        <f t="shared" si="0"/>
        <v>58.4</v>
      </c>
      <c r="E24" s="110"/>
      <c r="F24" s="115">
        <v>0.52149999999999996</v>
      </c>
      <c r="G24" s="103">
        <f t="shared" si="9"/>
        <v>52.15</v>
      </c>
      <c r="H24" s="103">
        <f t="shared" si="2"/>
        <v>521.5</v>
      </c>
      <c r="I24" s="103">
        <f t="shared" si="3"/>
        <v>103.26732673267327</v>
      </c>
      <c r="J24" s="119">
        <v>1.0720000000000001</v>
      </c>
      <c r="K24" s="108">
        <v>0.67210000000000003</v>
      </c>
      <c r="L24" s="108">
        <v>5.05</v>
      </c>
      <c r="M24" s="108">
        <v>3.45</v>
      </c>
      <c r="N24" s="108">
        <v>5.78</v>
      </c>
      <c r="O24" s="108">
        <v>4.3</v>
      </c>
      <c r="P24" s="108">
        <v>3.99</v>
      </c>
      <c r="Q24" s="108">
        <v>4.5</v>
      </c>
      <c r="R24" s="106">
        <f t="shared" si="4"/>
        <v>-14.85148514851485</v>
      </c>
      <c r="S24" s="108">
        <v>4.13</v>
      </c>
      <c r="T24" s="108">
        <v>4.01</v>
      </c>
      <c r="U24" s="108">
        <v>4.42</v>
      </c>
      <c r="V24" s="106">
        <f t="shared" si="5"/>
        <v>-18.217821782178216</v>
      </c>
      <c r="W24" s="108">
        <v>4.13</v>
      </c>
      <c r="X24" s="108">
        <v>4.0999999999999996</v>
      </c>
      <c r="Y24" s="108">
        <v>4.2</v>
      </c>
      <c r="Z24" s="106">
        <f t="shared" si="6"/>
        <v>-18.217821782178216</v>
      </c>
      <c r="AA24" s="108">
        <v>4.3</v>
      </c>
      <c r="AB24" s="105">
        <f t="shared" si="7"/>
        <v>-0.75</v>
      </c>
      <c r="AC24" s="106">
        <f t="shared" si="8"/>
        <v>-14.85148514851485</v>
      </c>
      <c r="AD24" s="91"/>
      <c r="AE24" s="91"/>
      <c r="AF24" s="91"/>
      <c r="AG24" s="91"/>
      <c r="AH24" s="91"/>
      <c r="AI24" s="91"/>
    </row>
    <row r="25" spans="1:35" s="17" customFormat="1" ht="15.75" customHeight="1" x14ac:dyDescent="0.25">
      <c r="A25" s="108">
        <v>0.13639999999999999</v>
      </c>
      <c r="B25" s="108">
        <v>1.04</v>
      </c>
      <c r="C25" s="108">
        <v>0.26</v>
      </c>
      <c r="D25" s="103">
        <f t="shared" si="0"/>
        <v>104</v>
      </c>
      <c r="E25" s="110"/>
      <c r="F25" s="108">
        <v>0.13320000000000001</v>
      </c>
      <c r="G25" s="103">
        <f t="shared" si="9"/>
        <v>13.320000000000002</v>
      </c>
      <c r="H25" s="103">
        <f t="shared" si="2"/>
        <v>133.20000000000002</v>
      </c>
      <c r="I25" s="103">
        <f t="shared" si="3"/>
        <v>25.132075471698116</v>
      </c>
      <c r="J25" s="108">
        <v>1.04</v>
      </c>
      <c r="K25" s="108">
        <v>0.20319999999999999</v>
      </c>
      <c r="L25" s="108">
        <v>5.3</v>
      </c>
      <c r="M25" s="108">
        <v>4.75</v>
      </c>
      <c r="N25" s="108">
        <v>5.87</v>
      </c>
      <c r="O25" s="108">
        <v>4.92</v>
      </c>
      <c r="P25" s="108">
        <v>3.1</v>
      </c>
      <c r="Q25" s="108">
        <v>6.02</v>
      </c>
      <c r="R25" s="106">
        <f t="shared" si="4"/>
        <v>-7.1698113207547154</v>
      </c>
      <c r="S25" s="108">
        <v>5.14</v>
      </c>
      <c r="T25" s="108">
        <v>3.15</v>
      </c>
      <c r="U25" s="108">
        <v>5.95</v>
      </c>
      <c r="V25" s="106">
        <f t="shared" si="5"/>
        <v>-3.0188679245283048</v>
      </c>
      <c r="W25" s="108">
        <v>3.68</v>
      </c>
      <c r="X25" s="108">
        <v>0.3</v>
      </c>
      <c r="Y25" s="108">
        <v>6.23</v>
      </c>
      <c r="Z25" s="106">
        <f t="shared" si="6"/>
        <v>-30.566037735849051</v>
      </c>
      <c r="AA25" s="108">
        <v>5.14</v>
      </c>
      <c r="AB25" s="105">
        <f t="shared" si="7"/>
        <v>-0.16000000000000014</v>
      </c>
      <c r="AC25" s="106">
        <f t="shared" si="8"/>
        <v>-3.0188679245283048</v>
      </c>
      <c r="AD25" s="91"/>
      <c r="AE25" s="91"/>
      <c r="AF25" s="91"/>
      <c r="AG25" s="91"/>
      <c r="AH25" s="91"/>
      <c r="AI25" s="91"/>
    </row>
    <row r="26" spans="1:35" s="17" customFormat="1" ht="15.75" customHeight="1" x14ac:dyDescent="0.25">
      <c r="A26" s="108">
        <v>0.13220000000000001</v>
      </c>
      <c r="B26" s="108">
        <v>0.54600000000000004</v>
      </c>
      <c r="C26" s="108">
        <v>0.18609999999999999</v>
      </c>
      <c r="D26" s="103">
        <f t="shared" si="0"/>
        <v>54.6</v>
      </c>
      <c r="E26" s="110"/>
      <c r="F26" s="108">
        <v>0.3478</v>
      </c>
      <c r="G26" s="103">
        <f t="shared" si="9"/>
        <v>34.78</v>
      </c>
      <c r="H26" s="103">
        <f t="shared" si="2"/>
        <v>347.8</v>
      </c>
      <c r="I26" s="103">
        <f t="shared" si="3"/>
        <v>72.761506276150627</v>
      </c>
      <c r="J26" s="108">
        <v>0.8</v>
      </c>
      <c r="K26" s="108">
        <v>0.36159999999999998</v>
      </c>
      <c r="L26" s="108">
        <v>4.78</v>
      </c>
      <c r="M26" s="108">
        <v>4.6500000000000004</v>
      </c>
      <c r="N26" s="108">
        <v>4.9000000000000004</v>
      </c>
      <c r="O26" s="108">
        <v>4.5</v>
      </c>
      <c r="P26" s="108">
        <v>3.55</v>
      </c>
      <c r="Q26" s="108">
        <v>4.88</v>
      </c>
      <c r="R26" s="106">
        <f t="shared" si="4"/>
        <v>-5.8577405857740636</v>
      </c>
      <c r="S26" s="108">
        <v>4.63</v>
      </c>
      <c r="T26" s="108">
        <v>4.0999999999999996</v>
      </c>
      <c r="U26" s="108">
        <v>4.95</v>
      </c>
      <c r="V26" s="106">
        <f t="shared" si="5"/>
        <v>-3.1380753138075388</v>
      </c>
      <c r="W26" s="108">
        <v>4.67</v>
      </c>
      <c r="X26" s="108">
        <v>3.1</v>
      </c>
      <c r="Y26" s="108">
        <v>5.23</v>
      </c>
      <c r="Z26" s="106">
        <f t="shared" si="6"/>
        <v>-2.3012552301255296</v>
      </c>
      <c r="AA26" s="108">
        <v>4.67</v>
      </c>
      <c r="AB26" s="105">
        <f t="shared" si="7"/>
        <v>-0.11000000000000032</v>
      </c>
      <c r="AC26" s="106">
        <f t="shared" si="8"/>
        <v>-2.3012552301255296</v>
      </c>
      <c r="AD26" s="91"/>
      <c r="AE26" s="91"/>
      <c r="AF26" s="91"/>
      <c r="AG26" s="91"/>
      <c r="AH26" s="91"/>
      <c r="AI26" s="91"/>
    </row>
    <row r="27" spans="1:35" s="17" customFormat="1" ht="15.75" customHeight="1" x14ac:dyDescent="0.25">
      <c r="A27" s="120">
        <v>8.2400000000000001E-2</v>
      </c>
      <c r="B27" s="121">
        <v>0.432</v>
      </c>
      <c r="C27" s="121">
        <v>0.157</v>
      </c>
      <c r="D27" s="103">
        <f t="shared" si="0"/>
        <v>43.2</v>
      </c>
      <c r="E27" s="122"/>
      <c r="F27" s="121">
        <v>0.25659999999999999</v>
      </c>
      <c r="G27" s="103">
        <f t="shared" si="9"/>
        <v>25.66</v>
      </c>
      <c r="H27" s="103">
        <f t="shared" si="2"/>
        <v>256.60000000000002</v>
      </c>
      <c r="I27" s="103">
        <f t="shared" si="3"/>
        <v>65.794871794871796</v>
      </c>
      <c r="J27" s="121">
        <v>0.59199999999999997</v>
      </c>
      <c r="K27" s="121">
        <v>0.30890000000000001</v>
      </c>
      <c r="L27" s="121">
        <v>3.9</v>
      </c>
      <c r="M27" s="121">
        <v>3.5</v>
      </c>
      <c r="N27" s="121">
        <v>4.0999999999999996</v>
      </c>
      <c r="O27" s="121">
        <v>3.58</v>
      </c>
      <c r="P27" s="121">
        <v>2.4</v>
      </c>
      <c r="Q27" s="121">
        <v>4.2</v>
      </c>
      <c r="R27" s="106">
        <f t="shared" si="4"/>
        <v>-8.2051282051282008</v>
      </c>
      <c r="S27" s="121">
        <v>3.47</v>
      </c>
      <c r="T27" s="121">
        <v>1.07</v>
      </c>
      <c r="U27" s="121">
        <v>4.63</v>
      </c>
      <c r="V27" s="106">
        <f t="shared" si="5"/>
        <v>-11.025641025641018</v>
      </c>
      <c r="W27" s="121">
        <v>3.74</v>
      </c>
      <c r="X27" s="121">
        <v>2</v>
      </c>
      <c r="Y27" s="121">
        <v>4.1500000000000004</v>
      </c>
      <c r="Z27" s="106">
        <f t="shared" si="6"/>
        <v>-4.1025641025640951</v>
      </c>
      <c r="AA27" s="121">
        <v>3.74</v>
      </c>
      <c r="AB27" s="105">
        <f t="shared" si="7"/>
        <v>-0.1599999999999997</v>
      </c>
      <c r="AC27" s="106">
        <f t="shared" si="8"/>
        <v>-4.1025641025640951</v>
      </c>
      <c r="AD27" s="123"/>
      <c r="AE27" s="123"/>
      <c r="AF27" s="123"/>
      <c r="AG27" s="123"/>
      <c r="AH27" s="123"/>
      <c r="AI27" s="123"/>
    </row>
    <row r="28" spans="1:35" s="17" customFormat="1" ht="15.75" customHeight="1" x14ac:dyDescent="0.25">
      <c r="A28" s="108">
        <v>8.2199999999999995E-2</v>
      </c>
      <c r="B28" s="108">
        <v>0.53600000000000003</v>
      </c>
      <c r="C28" s="108">
        <v>0.1157</v>
      </c>
      <c r="D28" s="124">
        <f t="shared" si="0"/>
        <v>53.6</v>
      </c>
      <c r="E28" s="110"/>
      <c r="F28" s="108">
        <v>5.6800000000000003E-2</v>
      </c>
      <c r="G28" s="124">
        <f t="shared" si="9"/>
        <v>5.6800000000000006</v>
      </c>
      <c r="H28" s="124">
        <f t="shared" si="2"/>
        <v>56.800000000000004</v>
      </c>
      <c r="I28" s="124">
        <f t="shared" si="3"/>
        <v>10.986460348162478</v>
      </c>
      <c r="J28" s="108">
        <v>0.35199999999999998</v>
      </c>
      <c r="K28" s="108">
        <v>6.2700000000000006E-2</v>
      </c>
      <c r="L28" s="108">
        <v>5.17</v>
      </c>
      <c r="M28" s="108">
        <v>5.0199999999999996</v>
      </c>
      <c r="N28" s="108">
        <v>5.27</v>
      </c>
      <c r="O28" s="108">
        <v>4.6900000000000004</v>
      </c>
      <c r="P28" s="108">
        <v>4.42</v>
      </c>
      <c r="Q28" s="108">
        <v>4.8</v>
      </c>
      <c r="R28" s="125">
        <f t="shared" si="4"/>
        <v>-9.2843326885879982</v>
      </c>
      <c r="S28" s="108">
        <v>5.07</v>
      </c>
      <c r="T28" s="108">
        <v>4.95</v>
      </c>
      <c r="U28" s="108">
        <v>5.15</v>
      </c>
      <c r="V28" s="125">
        <f t="shared" si="5"/>
        <v>-1.9342359767891615</v>
      </c>
      <c r="W28" s="108">
        <v>4.87</v>
      </c>
      <c r="X28" s="108">
        <v>4.75</v>
      </c>
      <c r="Y28" s="108">
        <v>4.95</v>
      </c>
      <c r="Z28" s="125">
        <f t="shared" si="6"/>
        <v>-5.802707930367502</v>
      </c>
      <c r="AA28" s="126">
        <v>5.07</v>
      </c>
      <c r="AB28" s="105">
        <f t="shared" si="7"/>
        <v>-9.9999999999999645E-2</v>
      </c>
      <c r="AC28" s="125">
        <f t="shared" si="8"/>
        <v>-1.9342359767891615</v>
      </c>
      <c r="AD28" s="91"/>
      <c r="AE28" s="91"/>
      <c r="AF28" s="91"/>
      <c r="AG28" s="91"/>
      <c r="AH28" s="91"/>
      <c r="AI28" s="91"/>
    </row>
    <row r="29" spans="1:35" s="17" customFormat="1" ht="15.75" customHeight="1" x14ac:dyDescent="0.25">
      <c r="A29" s="122">
        <v>4.3700000000000003E-2</v>
      </c>
      <c r="B29" s="122">
        <v>0.34210000000000002</v>
      </c>
      <c r="C29" s="122">
        <v>7.2300000000000003E-2</v>
      </c>
      <c r="D29" s="103">
        <f t="shared" si="0"/>
        <v>34.21</v>
      </c>
      <c r="E29" s="122"/>
      <c r="F29" s="122">
        <v>0.15890000000000001</v>
      </c>
      <c r="G29" s="103">
        <f t="shared" si="9"/>
        <v>15.89</v>
      </c>
      <c r="H29" s="103">
        <f t="shared" si="2"/>
        <v>158.9</v>
      </c>
      <c r="I29" s="103">
        <f t="shared" si="3"/>
        <v>32.036290322580648</v>
      </c>
      <c r="J29" s="122">
        <v>0.47099999999999997</v>
      </c>
      <c r="K29" s="122">
        <v>0.1744</v>
      </c>
      <c r="L29" s="122">
        <v>4.96</v>
      </c>
      <c r="M29" s="122">
        <v>4.87</v>
      </c>
      <c r="N29" s="122">
        <v>5.05</v>
      </c>
      <c r="O29" s="122">
        <v>4.38</v>
      </c>
      <c r="P29" s="122">
        <v>4.2</v>
      </c>
      <c r="Q29" s="122">
        <v>4.51</v>
      </c>
      <c r="R29" s="106">
        <f t="shared" si="4"/>
        <v>-11.693548387096776</v>
      </c>
      <c r="S29" s="122">
        <v>4.92</v>
      </c>
      <c r="T29" s="122">
        <v>4.8</v>
      </c>
      <c r="U29" s="122">
        <v>5.08</v>
      </c>
      <c r="V29" s="106">
        <f t="shared" si="5"/>
        <v>-0.80645161290322642</v>
      </c>
      <c r="W29" s="122">
        <v>4.82</v>
      </c>
      <c r="X29" s="122">
        <v>4.68</v>
      </c>
      <c r="Y29" s="122">
        <v>5.09</v>
      </c>
      <c r="Z29" s="106">
        <f t="shared" si="6"/>
        <v>-2.8225806451612838</v>
      </c>
      <c r="AA29" s="122">
        <v>4.92</v>
      </c>
      <c r="AB29" s="105">
        <f t="shared" si="7"/>
        <v>-4.0000000000000036E-2</v>
      </c>
      <c r="AC29" s="106">
        <f t="shared" si="8"/>
        <v>-0.80645161290322642</v>
      </c>
      <c r="AD29" s="123"/>
      <c r="AE29" s="123"/>
      <c r="AF29" s="123"/>
      <c r="AG29" s="123"/>
      <c r="AH29" s="123"/>
      <c r="AI29" s="123"/>
    </row>
    <row r="30" spans="1:35" s="17" customFormat="1" ht="15.75" customHeight="1" x14ac:dyDescent="0.25">
      <c r="A30" s="108">
        <v>0.1094</v>
      </c>
      <c r="B30" s="108">
        <v>0.46400000000000002</v>
      </c>
      <c r="C30" s="108">
        <v>0.1283</v>
      </c>
      <c r="D30" s="103">
        <f t="shared" si="0"/>
        <v>46.400000000000006</v>
      </c>
      <c r="E30" s="110"/>
      <c r="F30" s="108">
        <v>6.9699999999999998E-2</v>
      </c>
      <c r="G30" s="103">
        <f t="shared" si="9"/>
        <v>6.97</v>
      </c>
      <c r="H30" s="103">
        <f t="shared" si="2"/>
        <v>69.7</v>
      </c>
      <c r="I30" s="103">
        <f t="shared" si="3"/>
        <v>14.673684210526316</v>
      </c>
      <c r="J30" s="108">
        <v>0.41599999999999998</v>
      </c>
      <c r="K30" s="108">
        <v>7.0099999999999996E-2</v>
      </c>
      <c r="L30" s="108">
        <v>4.75</v>
      </c>
      <c r="M30" s="108">
        <v>4.55</v>
      </c>
      <c r="N30" s="108">
        <v>5.54</v>
      </c>
      <c r="O30" s="108">
        <v>4.7</v>
      </c>
      <c r="P30" s="108">
        <v>3.82</v>
      </c>
      <c r="Q30" s="108">
        <v>5.03</v>
      </c>
      <c r="R30" s="106">
        <f t="shared" si="4"/>
        <v>-1.0526315789473648</v>
      </c>
      <c r="S30" s="108">
        <v>4.63</v>
      </c>
      <c r="T30" s="108">
        <v>4.42</v>
      </c>
      <c r="U30" s="108">
        <v>4.8</v>
      </c>
      <c r="V30" s="106">
        <f t="shared" si="5"/>
        <v>-2.5263157894736867</v>
      </c>
      <c r="W30" s="108">
        <v>4.7699999999999996</v>
      </c>
      <c r="X30" s="108">
        <v>4.45</v>
      </c>
      <c r="Y30" s="108">
        <v>4.9400000000000004</v>
      </c>
      <c r="Z30" s="106">
        <f t="shared" si="6"/>
        <v>0.42105263157893841</v>
      </c>
      <c r="AA30" s="126">
        <v>4.7699999999999996</v>
      </c>
      <c r="AB30" s="105">
        <f t="shared" si="7"/>
        <v>1.9999999999999574E-2</v>
      </c>
      <c r="AC30" s="125">
        <f t="shared" si="8"/>
        <v>0.42105263157893841</v>
      </c>
      <c r="AD30" s="91"/>
      <c r="AE30" s="91"/>
      <c r="AF30" s="91"/>
      <c r="AG30" s="91"/>
      <c r="AH30" s="91"/>
      <c r="AI30" s="91"/>
    </row>
    <row r="31" spans="1:35" s="17" customFormat="1" ht="15.75" customHeight="1" x14ac:dyDescent="0.25">
      <c r="A31" s="108">
        <v>4.6800000000000001E-2</v>
      </c>
      <c r="B31" s="108">
        <v>0.32</v>
      </c>
      <c r="C31" s="108">
        <v>8.2299999999999998E-2</v>
      </c>
      <c r="D31" s="103">
        <f t="shared" si="0"/>
        <v>32</v>
      </c>
      <c r="E31" s="110"/>
      <c r="F31" s="108">
        <v>0.2334</v>
      </c>
      <c r="G31" s="103">
        <f t="shared" si="9"/>
        <v>23.34</v>
      </c>
      <c r="H31" s="103">
        <f t="shared" si="2"/>
        <v>233.4</v>
      </c>
      <c r="I31" s="103">
        <f t="shared" si="3"/>
        <v>50.301724137931039</v>
      </c>
      <c r="J31" s="108">
        <v>0.61599999999999999</v>
      </c>
      <c r="K31" s="108">
        <v>0.3286</v>
      </c>
      <c r="L31" s="108">
        <v>4.6399999999999997</v>
      </c>
      <c r="M31" s="108">
        <v>4.1500000000000004</v>
      </c>
      <c r="N31" s="108">
        <v>5</v>
      </c>
      <c r="O31" s="108">
        <v>4.58</v>
      </c>
      <c r="P31" s="108">
        <v>4.3</v>
      </c>
      <c r="Q31" s="108">
        <v>4.91</v>
      </c>
      <c r="R31" s="106">
        <f t="shared" si="4"/>
        <v>-1.2931034482758537</v>
      </c>
      <c r="S31" s="108">
        <v>4.6100000000000003</v>
      </c>
      <c r="T31" s="108">
        <v>4.4000000000000004</v>
      </c>
      <c r="U31" s="108">
        <v>4.75</v>
      </c>
      <c r="V31" s="106">
        <f t="shared" si="5"/>
        <v>-0.64655172413791728</v>
      </c>
      <c r="W31" s="108">
        <v>4.51</v>
      </c>
      <c r="X31" s="108">
        <v>4.25</v>
      </c>
      <c r="Y31" s="108">
        <v>4.67</v>
      </c>
      <c r="Z31" s="106">
        <f t="shared" si="6"/>
        <v>-2.8017241379310325</v>
      </c>
      <c r="AA31" s="108">
        <v>4.6100000000000003</v>
      </c>
      <c r="AB31" s="105">
        <f t="shared" si="7"/>
        <v>-2.9999999999999361E-2</v>
      </c>
      <c r="AC31" s="125">
        <f t="shared" si="8"/>
        <v>-0.64655172413791728</v>
      </c>
      <c r="AD31" s="91"/>
      <c r="AE31" s="91"/>
      <c r="AF31" s="91"/>
      <c r="AG31" s="91"/>
      <c r="AH31" s="91"/>
      <c r="AI31" s="91"/>
    </row>
    <row r="32" spans="1:35" s="17" customFormat="1" ht="15.75" customHeight="1" x14ac:dyDescent="0.25">
      <c r="A32" s="110">
        <v>3.78E-2</v>
      </c>
      <c r="B32" s="110">
        <v>0.36449999999999999</v>
      </c>
      <c r="C32" s="110">
        <v>8.0100000000000005E-2</v>
      </c>
      <c r="D32" s="103">
        <f t="shared" si="0"/>
        <v>36.449999999999996</v>
      </c>
      <c r="E32" s="110"/>
      <c r="F32" s="110">
        <v>0.19320000000000001</v>
      </c>
      <c r="G32" s="103">
        <f t="shared" si="9"/>
        <v>19.32</v>
      </c>
      <c r="H32" s="103">
        <f t="shared" si="2"/>
        <v>193.2</v>
      </c>
      <c r="I32" s="103">
        <f t="shared" si="3"/>
        <v>44.722222222222214</v>
      </c>
      <c r="J32" s="110">
        <v>0.58320000000000005</v>
      </c>
      <c r="K32" s="110">
        <v>0.27439999999999998</v>
      </c>
      <c r="L32" s="110">
        <v>4.32</v>
      </c>
      <c r="M32" s="110">
        <v>3.93</v>
      </c>
      <c r="N32" s="110">
        <v>5.12</v>
      </c>
      <c r="O32" s="110">
        <v>3.76</v>
      </c>
      <c r="P32" s="110">
        <v>3.63</v>
      </c>
      <c r="Q32" s="110">
        <v>3.99</v>
      </c>
      <c r="R32" s="106">
        <f t="shared" si="4"/>
        <v>-12.962962962962973</v>
      </c>
      <c r="S32" s="110">
        <v>3.61</v>
      </c>
      <c r="T32" s="110">
        <v>3.15</v>
      </c>
      <c r="U32" s="110">
        <v>4.2699999999999996</v>
      </c>
      <c r="V32" s="106">
        <f t="shared" si="5"/>
        <v>-16.435185185185194</v>
      </c>
      <c r="W32" s="110">
        <v>3.79</v>
      </c>
      <c r="X32" s="110">
        <v>3.5</v>
      </c>
      <c r="Y32" s="110">
        <v>4.2</v>
      </c>
      <c r="Z32" s="106">
        <f t="shared" si="6"/>
        <v>-12.268518518518523</v>
      </c>
      <c r="AA32" s="110">
        <v>3.79</v>
      </c>
      <c r="AB32" s="105">
        <f t="shared" si="7"/>
        <v>-0.53000000000000025</v>
      </c>
      <c r="AC32" s="125">
        <f t="shared" si="8"/>
        <v>-12.268518518518523</v>
      </c>
      <c r="AD32" s="91"/>
      <c r="AE32" s="91"/>
      <c r="AF32" s="91"/>
      <c r="AG32" s="91"/>
      <c r="AH32" s="91"/>
      <c r="AI32" s="91"/>
    </row>
    <row r="33" spans="1:35" s="17" customFormat="1" ht="15.75" customHeight="1" x14ac:dyDescent="0.25">
      <c r="A33" s="110">
        <v>2.3300000000000001E-2</v>
      </c>
      <c r="B33" s="110">
        <v>0.20749999999999999</v>
      </c>
      <c r="C33" s="110">
        <v>5.1999999999999998E-2</v>
      </c>
      <c r="D33" s="103">
        <f t="shared" si="0"/>
        <v>20.75</v>
      </c>
      <c r="E33" s="110"/>
      <c r="F33" s="110">
        <v>8.6499999999999994E-2</v>
      </c>
      <c r="G33" s="103">
        <f t="shared" si="9"/>
        <v>8.6499999999999986</v>
      </c>
      <c r="H33" s="103">
        <f t="shared" si="2"/>
        <v>86.499999999999986</v>
      </c>
      <c r="I33" s="103">
        <f t="shared" si="3"/>
        <v>17.798353909465018</v>
      </c>
      <c r="J33" s="110">
        <v>0.30280000000000001</v>
      </c>
      <c r="K33" s="110">
        <v>0.129</v>
      </c>
      <c r="L33" s="110">
        <v>4.8600000000000003</v>
      </c>
      <c r="M33" s="110">
        <v>4.54</v>
      </c>
      <c r="N33" s="110">
        <v>5.65</v>
      </c>
      <c r="O33" s="110">
        <v>4.08</v>
      </c>
      <c r="P33" s="110">
        <v>4</v>
      </c>
      <c r="Q33" s="110">
        <v>4.17</v>
      </c>
      <c r="R33" s="106">
        <f t="shared" si="4"/>
        <v>-16.049382716049386</v>
      </c>
      <c r="S33" s="110">
        <v>4.05</v>
      </c>
      <c r="T33" s="110">
        <v>3.95</v>
      </c>
      <c r="U33" s="110">
        <v>4.1399999999999997</v>
      </c>
      <c r="V33" s="106">
        <f t="shared" si="5"/>
        <v>-16.666666666666679</v>
      </c>
      <c r="W33" s="110">
        <v>4.6900000000000004</v>
      </c>
      <c r="X33" s="110">
        <v>4.12</v>
      </c>
      <c r="Y33" s="110">
        <v>5.14</v>
      </c>
      <c r="Z33" s="106">
        <f t="shared" si="6"/>
        <v>-3.4979423868312742</v>
      </c>
      <c r="AA33" s="110">
        <v>4.6900000000000004</v>
      </c>
      <c r="AB33" s="105">
        <f t="shared" si="7"/>
        <v>-0.16999999999999993</v>
      </c>
      <c r="AC33" s="125">
        <f t="shared" si="8"/>
        <v>-3.4979423868312742</v>
      </c>
      <c r="AD33" s="91"/>
      <c r="AE33" s="91"/>
      <c r="AF33" s="91"/>
      <c r="AG33" s="91"/>
      <c r="AH33" s="91"/>
      <c r="AI33" s="91"/>
    </row>
    <row r="34" spans="1:35" s="17" customFormat="1" ht="15.75" customHeight="1" x14ac:dyDescent="0.25">
      <c r="A34" s="110">
        <v>5.7000000000000002E-2</v>
      </c>
      <c r="B34" s="110">
        <v>0.47660000000000002</v>
      </c>
      <c r="C34" s="110">
        <v>0.12520000000000001</v>
      </c>
      <c r="D34" s="103">
        <f t="shared" si="0"/>
        <v>47.660000000000004</v>
      </c>
      <c r="E34" s="110"/>
      <c r="F34" s="110">
        <v>0.16950000000000001</v>
      </c>
      <c r="G34" s="103">
        <f t="shared" si="9"/>
        <v>16.950000000000003</v>
      </c>
      <c r="H34" s="103">
        <f t="shared" si="2"/>
        <v>169.50000000000003</v>
      </c>
      <c r="I34" s="103">
        <f t="shared" si="3"/>
        <v>36.84782608695653</v>
      </c>
      <c r="J34" s="110">
        <v>0.52710000000000001</v>
      </c>
      <c r="K34" s="110">
        <v>0.25269999999999998</v>
      </c>
      <c r="L34" s="110">
        <v>4.5999999999999996</v>
      </c>
      <c r="M34" s="110">
        <v>4.12</v>
      </c>
      <c r="N34" s="110">
        <v>4.7699999999999996</v>
      </c>
      <c r="O34" s="110">
        <v>4.43</v>
      </c>
      <c r="P34" s="110">
        <v>4.21</v>
      </c>
      <c r="Q34" s="110">
        <v>4.55</v>
      </c>
      <c r="R34" s="106">
        <f t="shared" si="4"/>
        <v>-3.6956521739130421</v>
      </c>
      <c r="S34" s="110">
        <v>4.4400000000000004</v>
      </c>
      <c r="T34" s="110">
        <v>4.24</v>
      </c>
      <c r="U34" s="110">
        <v>4.68</v>
      </c>
      <c r="V34" s="106">
        <f t="shared" si="5"/>
        <v>-3.4782608695652013</v>
      </c>
      <c r="W34" s="110">
        <v>4.3499999999999996</v>
      </c>
      <c r="X34" s="110">
        <v>4.17</v>
      </c>
      <c r="Y34" s="110">
        <v>4.53</v>
      </c>
      <c r="Z34" s="106">
        <f t="shared" si="6"/>
        <v>-5.4347826086956523</v>
      </c>
      <c r="AA34" s="110">
        <v>4.4400000000000004</v>
      </c>
      <c r="AB34" s="105">
        <f t="shared" si="7"/>
        <v>-0.15999999999999925</v>
      </c>
      <c r="AC34" s="125">
        <f t="shared" si="8"/>
        <v>-3.4782608695652013</v>
      </c>
      <c r="AD34" s="91"/>
      <c r="AE34" s="91"/>
      <c r="AF34" s="91"/>
      <c r="AG34" s="91"/>
      <c r="AH34" s="91"/>
      <c r="AI34" s="91"/>
    </row>
    <row r="35" spans="1:35" s="17" customFormat="1" ht="15.75" customHeight="1" x14ac:dyDescent="0.25">
      <c r="A35" s="127">
        <v>0.12634666666666666</v>
      </c>
      <c r="B35" s="127">
        <v>0.63549</v>
      </c>
      <c r="C35" s="127">
        <v>0.18819</v>
      </c>
      <c r="D35" s="103">
        <v>63.548999999999999</v>
      </c>
      <c r="E35" s="127" t="s">
        <v>64</v>
      </c>
      <c r="F35" s="127">
        <v>0.21768666666666667</v>
      </c>
      <c r="G35" s="105">
        <v>21.768666666666668</v>
      </c>
      <c r="H35" s="128">
        <v>217.68666666666667</v>
      </c>
      <c r="I35" s="103">
        <f t="shared" si="3"/>
        <v>49.700152207001523</v>
      </c>
      <c r="J35" s="127">
        <v>0.72653666666666672</v>
      </c>
      <c r="K35" s="127">
        <v>0.29135333333333341</v>
      </c>
      <c r="L35" s="127">
        <v>4.38</v>
      </c>
      <c r="M35" s="127">
        <v>3.8370000000000011</v>
      </c>
      <c r="N35" s="127">
        <v>4.722666666666667</v>
      </c>
      <c r="O35" s="127">
        <v>4.1900000000000004</v>
      </c>
      <c r="P35" s="127">
        <v>3.7049999999999996</v>
      </c>
      <c r="Q35" s="127">
        <v>4.4890000000000008</v>
      </c>
      <c r="R35" s="106">
        <v>-4.3378995433789838</v>
      </c>
      <c r="S35" s="127">
        <v>4.1613333333333324</v>
      </c>
      <c r="T35" s="127">
        <v>3.6040000000000005</v>
      </c>
      <c r="U35" s="127">
        <v>4.594333333333334</v>
      </c>
      <c r="V35" s="106">
        <f t="shared" si="5"/>
        <v>-4.9923896499239149</v>
      </c>
      <c r="W35" s="127">
        <v>4.1556666666666677</v>
      </c>
      <c r="X35" s="127">
        <v>3.6569999999999991</v>
      </c>
      <c r="Y35" s="127">
        <v>4.6020000000000003</v>
      </c>
      <c r="Z35" s="106">
        <f t="shared" si="6"/>
        <v>-5.1217656012176294</v>
      </c>
      <c r="AA35" s="110">
        <v>4.4400000000000004</v>
      </c>
      <c r="AB35" s="105">
        <f t="shared" si="7"/>
        <v>6.0000000000000497E-2</v>
      </c>
      <c r="AC35" s="125">
        <f t="shared" si="8"/>
        <v>1.3698630136986416</v>
      </c>
      <c r="AD35" s="91"/>
      <c r="AE35" s="91"/>
      <c r="AF35" s="91"/>
      <c r="AG35" s="91"/>
      <c r="AH35" s="91"/>
      <c r="AI35" s="91"/>
    </row>
    <row r="36" spans="1:35" s="17" customFormat="1" ht="15.75" customHeight="1" x14ac:dyDescent="0.25">
      <c r="A36" s="110">
        <v>4.2900000000000001E-2</v>
      </c>
      <c r="B36" s="110">
        <v>0.4486</v>
      </c>
      <c r="C36" s="110">
        <v>9.9599999999999994E-2</v>
      </c>
      <c r="D36" s="103">
        <f t="shared" si="0"/>
        <v>44.86</v>
      </c>
      <c r="E36" s="110"/>
      <c r="F36" s="110">
        <v>0.16259999999999999</v>
      </c>
      <c r="G36" s="103">
        <f t="shared" si="9"/>
        <v>16.259999999999998</v>
      </c>
      <c r="H36" s="103">
        <f t="shared" si="2"/>
        <v>162.59999999999997</v>
      </c>
      <c r="I36" s="103">
        <f t="shared" si="3"/>
        <v>36.375838926174488</v>
      </c>
      <c r="J36" s="110">
        <v>0.71209999999999996</v>
      </c>
      <c r="K36" s="110">
        <v>0.29749999999999999</v>
      </c>
      <c r="L36" s="110">
        <v>4.47</v>
      </c>
      <c r="M36" s="110">
        <v>4.07</v>
      </c>
      <c r="N36" s="110">
        <v>4.75</v>
      </c>
      <c r="O36" s="110">
        <v>4.17</v>
      </c>
      <c r="P36" s="110">
        <v>3.25</v>
      </c>
      <c r="Q36" s="110">
        <v>4.96</v>
      </c>
      <c r="R36" s="106">
        <f t="shared" si="4"/>
        <v>-6.71140939597315</v>
      </c>
      <c r="S36" s="110">
        <v>4.51</v>
      </c>
      <c r="T36" s="110">
        <v>4.0999999999999996</v>
      </c>
      <c r="U36" s="110">
        <v>4.78</v>
      </c>
      <c r="V36" s="106">
        <f t="shared" si="5"/>
        <v>0.89485458612975477</v>
      </c>
      <c r="W36" s="110">
        <v>3.99</v>
      </c>
      <c r="X36" s="110">
        <v>3.74</v>
      </c>
      <c r="Y36" s="110">
        <v>4.42</v>
      </c>
      <c r="Z36" s="106">
        <f t="shared" si="6"/>
        <v>-10.738255033557037</v>
      </c>
      <c r="AA36" s="122">
        <v>4.51</v>
      </c>
      <c r="AB36" s="105">
        <f t="shared" si="7"/>
        <v>4.0000000000000036E-2</v>
      </c>
      <c r="AC36" s="125">
        <f t="shared" si="8"/>
        <v>0.89485458612975477</v>
      </c>
      <c r="AD36" s="91"/>
      <c r="AE36" s="91"/>
      <c r="AF36" s="91"/>
      <c r="AG36" s="91"/>
      <c r="AH36" s="91"/>
      <c r="AI36" s="91"/>
    </row>
    <row r="37" spans="1:35" s="17" customFormat="1" ht="15.75" customHeight="1" x14ac:dyDescent="0.25">
      <c r="A37" s="110">
        <v>3.0499999999999999E-2</v>
      </c>
      <c r="B37" s="110">
        <v>0.2019</v>
      </c>
      <c r="C37" s="110">
        <v>7.0800000000000002E-2</v>
      </c>
      <c r="D37" s="103">
        <f t="shared" si="0"/>
        <v>20.190000000000001</v>
      </c>
      <c r="E37" s="110"/>
      <c r="F37" s="110">
        <v>6.8000000000000005E-2</v>
      </c>
      <c r="G37" s="103">
        <f t="shared" si="9"/>
        <v>6.8000000000000007</v>
      </c>
      <c r="H37" s="103">
        <f t="shared" si="2"/>
        <v>68</v>
      </c>
      <c r="I37" s="103">
        <f t="shared" si="3"/>
        <v>19.373219373219374</v>
      </c>
      <c r="J37" s="110">
        <v>0.37569999999999998</v>
      </c>
      <c r="K37" s="110">
        <v>0.12640000000000001</v>
      </c>
      <c r="L37" s="110">
        <v>3.51</v>
      </c>
      <c r="M37" s="110">
        <v>3.45</v>
      </c>
      <c r="N37" s="110">
        <v>3.57</v>
      </c>
      <c r="O37" s="110">
        <v>3.42</v>
      </c>
      <c r="P37" s="110">
        <v>3.2</v>
      </c>
      <c r="Q37" s="110">
        <v>3.73</v>
      </c>
      <c r="R37" s="106">
        <f t="shared" si="4"/>
        <v>-2.5641025641025603</v>
      </c>
      <c r="S37" s="110">
        <v>3.17</v>
      </c>
      <c r="T37" s="110">
        <v>2.95</v>
      </c>
      <c r="U37" s="110">
        <v>3.5</v>
      </c>
      <c r="V37" s="106">
        <f t="shared" si="5"/>
        <v>-9.6866096866096836</v>
      </c>
      <c r="W37" s="110">
        <v>3.44</v>
      </c>
      <c r="X37" s="110">
        <v>2.94</v>
      </c>
      <c r="Y37" s="110">
        <v>3.6</v>
      </c>
      <c r="Z37" s="106">
        <f t="shared" si="6"/>
        <v>-1.9943019943019897</v>
      </c>
      <c r="AA37" s="110">
        <v>3.44</v>
      </c>
      <c r="AB37" s="105">
        <f t="shared" si="7"/>
        <v>-6.999999999999984E-2</v>
      </c>
      <c r="AC37" s="125">
        <f t="shared" si="8"/>
        <v>-1.9943019943019897</v>
      </c>
      <c r="AD37" s="91"/>
      <c r="AE37" s="91"/>
      <c r="AF37" s="91"/>
      <c r="AG37" s="91"/>
      <c r="AH37" s="91"/>
      <c r="AI37" s="91"/>
    </row>
    <row r="38" spans="1:35" s="17" customFormat="1" ht="15.75" customHeight="1" x14ac:dyDescent="0.25">
      <c r="A38" s="110">
        <v>3.85E-2</v>
      </c>
      <c r="B38" s="110">
        <v>0.29720000000000002</v>
      </c>
      <c r="C38" s="110">
        <v>8.3099999999999993E-2</v>
      </c>
      <c r="D38" s="103">
        <f t="shared" si="0"/>
        <v>29.720000000000002</v>
      </c>
      <c r="E38" s="110"/>
      <c r="F38" s="110">
        <v>2.2200000000000001E-2</v>
      </c>
      <c r="G38" s="103">
        <f t="shared" si="9"/>
        <v>2.2200000000000002</v>
      </c>
      <c r="H38" s="103">
        <f t="shared" si="2"/>
        <v>22.200000000000003</v>
      </c>
      <c r="I38" s="103">
        <f t="shared" si="3"/>
        <v>3.4850863422291996</v>
      </c>
      <c r="J38" s="110">
        <v>0.1794</v>
      </c>
      <c r="K38" s="110">
        <v>4.8000000000000001E-2</v>
      </c>
      <c r="L38" s="110">
        <v>6.37</v>
      </c>
      <c r="M38" s="110">
        <v>5.79</v>
      </c>
      <c r="N38" s="110">
        <v>6.77</v>
      </c>
      <c r="O38" s="110">
        <v>5.69</v>
      </c>
      <c r="P38" s="110">
        <v>5.31</v>
      </c>
      <c r="Q38" s="110">
        <v>6.3</v>
      </c>
      <c r="R38" s="106">
        <f t="shared" si="4"/>
        <v>-10.675039246467813</v>
      </c>
      <c r="S38" s="110">
        <v>5.16</v>
      </c>
      <c r="T38" s="110">
        <v>4.1879999999999997</v>
      </c>
      <c r="U38" s="110">
        <v>5.71</v>
      </c>
      <c r="V38" s="106">
        <f t="shared" si="5"/>
        <v>-18.995290423861853</v>
      </c>
      <c r="W38" s="110">
        <v>5.43</v>
      </c>
      <c r="X38" s="110">
        <v>4.17</v>
      </c>
      <c r="Y38" s="110">
        <v>6.11</v>
      </c>
      <c r="Z38" s="106">
        <f t="shared" si="6"/>
        <v>-14.756671899529048</v>
      </c>
      <c r="AA38" s="110">
        <v>5.69</v>
      </c>
      <c r="AB38" s="105">
        <f t="shared" si="7"/>
        <v>-0.67999999999999972</v>
      </c>
      <c r="AC38" s="125">
        <f t="shared" si="8"/>
        <v>-10.675039246467813</v>
      </c>
      <c r="AD38" s="91"/>
      <c r="AE38" s="91"/>
      <c r="AF38" s="91"/>
      <c r="AG38" s="91"/>
      <c r="AH38" s="91"/>
      <c r="AI38" s="91"/>
    </row>
    <row r="39" spans="1:35" s="17" customFormat="1" ht="15.75" customHeight="1" x14ac:dyDescent="0.25">
      <c r="A39" s="110">
        <v>2.4E-2</v>
      </c>
      <c r="B39" s="110">
        <v>0.24110000000000001</v>
      </c>
      <c r="C39" s="110">
        <v>6.4299999999999996E-2</v>
      </c>
      <c r="D39" s="103">
        <f t="shared" si="0"/>
        <v>24.11</v>
      </c>
      <c r="E39" s="110"/>
      <c r="F39" s="110">
        <v>0.03</v>
      </c>
      <c r="G39" s="103">
        <f t="shared" si="9"/>
        <v>3</v>
      </c>
      <c r="H39" s="103">
        <f t="shared" si="2"/>
        <v>30</v>
      </c>
      <c r="I39" s="103">
        <f t="shared" si="3"/>
        <v>6.3424947145877368</v>
      </c>
      <c r="J39" s="110">
        <v>0.25230000000000002</v>
      </c>
      <c r="K39" s="110">
        <v>6.6000000000000003E-2</v>
      </c>
      <c r="L39" s="122">
        <v>4.7300000000000004</v>
      </c>
      <c r="M39" s="122">
        <v>4.54</v>
      </c>
      <c r="N39" s="122">
        <v>5.31</v>
      </c>
      <c r="O39" s="110">
        <v>4.9400000000000004</v>
      </c>
      <c r="P39" s="110">
        <v>3.88</v>
      </c>
      <c r="Q39" s="110">
        <v>6.13</v>
      </c>
      <c r="R39" s="106">
        <f t="shared" si="4"/>
        <v>4.4397463002114153</v>
      </c>
      <c r="S39" s="110">
        <v>4.82</v>
      </c>
      <c r="T39" s="110">
        <v>4.0199999999999996</v>
      </c>
      <c r="U39" s="110">
        <v>5.31</v>
      </c>
      <c r="V39" s="106">
        <f t="shared" si="5"/>
        <v>1.9027484143763183</v>
      </c>
      <c r="W39" s="110">
        <v>4.2699999999999996</v>
      </c>
      <c r="X39" s="110">
        <v>3.9</v>
      </c>
      <c r="Y39" s="110">
        <v>5.32</v>
      </c>
      <c r="Z39" s="106">
        <f t="shared" si="6"/>
        <v>-9.7251585623678825</v>
      </c>
      <c r="AA39" s="110">
        <v>4.9400000000000004</v>
      </c>
      <c r="AB39" s="129">
        <f t="shared" ref="AB39:AB102" si="10">AA42-L39</f>
        <v>-0.65000000000000036</v>
      </c>
      <c r="AC39" s="125">
        <f t="shared" si="8"/>
        <v>4.4397463002114153</v>
      </c>
      <c r="AD39" s="91"/>
      <c r="AE39" s="91"/>
      <c r="AF39" s="91"/>
      <c r="AG39" s="91"/>
      <c r="AH39" s="91"/>
      <c r="AI39" s="91"/>
    </row>
    <row r="40" spans="1:35" s="17" customFormat="1" ht="15.75" customHeight="1" x14ac:dyDescent="0.25">
      <c r="A40" s="110">
        <v>5.9400000000000001E-2</v>
      </c>
      <c r="B40" s="110">
        <v>0.4879</v>
      </c>
      <c r="C40" s="110">
        <v>9.7000000000000003E-2</v>
      </c>
      <c r="D40" s="103">
        <f t="shared" si="0"/>
        <v>48.79</v>
      </c>
      <c r="E40" s="110"/>
      <c r="F40" s="110">
        <v>0.17730000000000001</v>
      </c>
      <c r="G40" s="103">
        <f t="shared" si="9"/>
        <v>17.73</v>
      </c>
      <c r="H40" s="103">
        <f t="shared" si="2"/>
        <v>177.3</v>
      </c>
      <c r="I40" s="103">
        <f t="shared" si="3"/>
        <v>30.359589041095894</v>
      </c>
      <c r="J40" s="110">
        <v>0.5383</v>
      </c>
      <c r="K40" s="110">
        <v>0.2079</v>
      </c>
      <c r="L40" s="110">
        <v>5.84</v>
      </c>
      <c r="M40" s="110">
        <v>5.57</v>
      </c>
      <c r="N40" s="110">
        <v>7.01</v>
      </c>
      <c r="O40" s="110">
        <v>5.31</v>
      </c>
      <c r="P40" s="110">
        <v>4.91</v>
      </c>
      <c r="Q40" s="110">
        <v>6.75</v>
      </c>
      <c r="R40" s="106">
        <f t="shared" si="4"/>
        <v>-9.0753424657534296</v>
      </c>
      <c r="S40" s="110">
        <v>4.99</v>
      </c>
      <c r="T40" s="110">
        <v>4.7699999999999996</v>
      </c>
      <c r="U40" s="110">
        <v>6.65</v>
      </c>
      <c r="V40" s="106">
        <f t="shared" si="5"/>
        <v>-14.55479452054794</v>
      </c>
      <c r="W40" s="110">
        <v>5.31</v>
      </c>
      <c r="X40" s="110">
        <v>4.8499999999999996</v>
      </c>
      <c r="Y40" s="110">
        <v>5.62</v>
      </c>
      <c r="Z40" s="106">
        <f t="shared" si="6"/>
        <v>-9.0753424657534296</v>
      </c>
      <c r="AA40" s="110">
        <v>5.31</v>
      </c>
      <c r="AB40" s="129">
        <f t="shared" si="10"/>
        <v>-1.67</v>
      </c>
      <c r="AC40" s="125">
        <f t="shared" si="8"/>
        <v>-9.0753424657534296</v>
      </c>
      <c r="AD40" s="91"/>
      <c r="AE40" s="91"/>
      <c r="AF40" s="91"/>
      <c r="AG40" s="91"/>
      <c r="AH40" s="91"/>
      <c r="AI40" s="91"/>
    </row>
    <row r="41" spans="1:35" s="17" customFormat="1" ht="15.75" customHeight="1" x14ac:dyDescent="0.25">
      <c r="A41" s="110">
        <v>5.8000000000000003E-2</v>
      </c>
      <c r="B41" s="110">
        <v>0.4093</v>
      </c>
      <c r="C41" s="110">
        <v>0.1077</v>
      </c>
      <c r="D41" s="103">
        <f t="shared" si="0"/>
        <v>40.93</v>
      </c>
      <c r="E41" s="110"/>
      <c r="F41" s="110">
        <v>0.32869999999999999</v>
      </c>
      <c r="G41" s="103">
        <f t="shared" si="9"/>
        <v>32.869999999999997</v>
      </c>
      <c r="H41" s="103">
        <f t="shared" si="2"/>
        <v>328.7</v>
      </c>
      <c r="I41" s="103">
        <f t="shared" si="3"/>
        <v>76.620046620046622</v>
      </c>
      <c r="J41" s="110">
        <v>0.98129999999999995</v>
      </c>
      <c r="K41" s="110">
        <v>0.53639999999999999</v>
      </c>
      <c r="L41" s="110">
        <v>4.29</v>
      </c>
      <c r="M41" s="110">
        <v>4.0599999999999996</v>
      </c>
      <c r="N41" s="110">
        <v>4.49</v>
      </c>
      <c r="O41" s="110">
        <v>4.0999999999999996</v>
      </c>
      <c r="P41" s="110">
        <v>3.54</v>
      </c>
      <c r="Q41" s="110">
        <v>4.4800000000000004</v>
      </c>
      <c r="R41" s="106">
        <f t="shared" si="4"/>
        <v>-4.4289044289044375</v>
      </c>
      <c r="S41" s="110">
        <v>4.25</v>
      </c>
      <c r="T41" s="110">
        <v>3.84</v>
      </c>
      <c r="U41" s="110">
        <v>4.55</v>
      </c>
      <c r="V41" s="106">
        <f t="shared" si="5"/>
        <v>-0.93240093240093325</v>
      </c>
      <c r="W41" s="110">
        <v>4.2300000000000004</v>
      </c>
      <c r="X41" s="110">
        <v>3.93</v>
      </c>
      <c r="Y41" s="110">
        <v>4.5999999999999996</v>
      </c>
      <c r="Z41" s="106">
        <f t="shared" si="6"/>
        <v>-1.3986013986013894</v>
      </c>
      <c r="AA41" s="110">
        <v>4.25</v>
      </c>
      <c r="AB41" s="129">
        <f t="shared" si="10"/>
        <v>1.0700000000000003</v>
      </c>
      <c r="AC41" s="125">
        <f t="shared" si="8"/>
        <v>-0.93240093240093325</v>
      </c>
      <c r="AD41" s="91"/>
      <c r="AE41" s="91"/>
      <c r="AF41" s="91"/>
      <c r="AG41" s="91"/>
      <c r="AH41" s="91"/>
      <c r="AI41" s="91"/>
    </row>
    <row r="42" spans="1:35" s="17" customFormat="1" ht="15.75" customHeight="1" x14ac:dyDescent="0.25">
      <c r="A42" s="110">
        <v>0.15340000000000001</v>
      </c>
      <c r="B42" s="110">
        <v>0.99250000000000005</v>
      </c>
      <c r="C42" s="110">
        <v>0.28949999999999998</v>
      </c>
      <c r="D42" s="103">
        <f t="shared" si="0"/>
        <v>99.25</v>
      </c>
      <c r="E42" s="110"/>
      <c r="F42" s="110">
        <v>0.19819999999999999</v>
      </c>
      <c r="G42" s="103">
        <f t="shared" si="9"/>
        <v>19.82</v>
      </c>
      <c r="H42" s="103">
        <f t="shared" si="2"/>
        <v>198.2</v>
      </c>
      <c r="I42" s="103">
        <f t="shared" si="3"/>
        <v>46.635294117647057</v>
      </c>
      <c r="J42" s="110">
        <v>0.89159999999999995</v>
      </c>
      <c r="K42" s="110">
        <v>0.33700000000000002</v>
      </c>
      <c r="L42" s="110">
        <v>4.25</v>
      </c>
      <c r="M42" s="110">
        <v>3.97</v>
      </c>
      <c r="N42" s="110">
        <v>4.7300000000000004</v>
      </c>
      <c r="O42" s="110">
        <v>4.08</v>
      </c>
      <c r="P42" s="110">
        <v>3.65</v>
      </c>
      <c r="Q42" s="110">
        <v>4.33</v>
      </c>
      <c r="R42" s="106">
        <f t="shared" si="4"/>
        <v>-3.9999999999999982</v>
      </c>
      <c r="S42" s="110">
        <v>3.82</v>
      </c>
      <c r="T42" s="110">
        <v>3.19</v>
      </c>
      <c r="U42" s="110">
        <v>4.72</v>
      </c>
      <c r="V42" s="106">
        <f t="shared" si="5"/>
        <v>-10.117647058823533</v>
      </c>
      <c r="W42" s="110">
        <v>4</v>
      </c>
      <c r="X42" s="110">
        <v>3.32</v>
      </c>
      <c r="Y42" s="110">
        <v>4.83</v>
      </c>
      <c r="Z42" s="106">
        <f t="shared" si="6"/>
        <v>-5.8823529411764701</v>
      </c>
      <c r="AA42" s="110">
        <v>4.08</v>
      </c>
      <c r="AB42" s="129">
        <f t="shared" si="10"/>
        <v>-0.25</v>
      </c>
      <c r="AC42" s="125">
        <f t="shared" si="8"/>
        <v>-3.9999999999999982</v>
      </c>
      <c r="AD42" s="91"/>
      <c r="AE42" s="91"/>
      <c r="AF42" s="91"/>
      <c r="AG42" s="91"/>
      <c r="AH42" s="91"/>
      <c r="AI42" s="91"/>
    </row>
    <row r="43" spans="1:35" s="17" customFormat="1" ht="15.75" customHeight="1" x14ac:dyDescent="0.25">
      <c r="A43" s="110">
        <v>5.67E-2</v>
      </c>
      <c r="B43" s="110">
        <v>0.4486</v>
      </c>
      <c r="C43" s="110">
        <v>0.1038</v>
      </c>
      <c r="D43" s="103">
        <f t="shared" si="0"/>
        <v>44.86</v>
      </c>
      <c r="E43" s="110"/>
      <c r="F43" s="110">
        <v>0.1862</v>
      </c>
      <c r="G43" s="103">
        <f t="shared" si="9"/>
        <v>18.62</v>
      </c>
      <c r="H43" s="103">
        <f t="shared" si="2"/>
        <v>186.20000000000002</v>
      </c>
      <c r="I43" s="103">
        <f t="shared" si="3"/>
        <v>38.630705394190869</v>
      </c>
      <c r="J43" s="110">
        <v>0.58320000000000005</v>
      </c>
      <c r="K43" s="110">
        <v>0.26140000000000002</v>
      </c>
      <c r="L43" s="110">
        <v>4.82</v>
      </c>
      <c r="M43" s="110">
        <v>4.0999999999999996</v>
      </c>
      <c r="N43" s="110">
        <v>5.75</v>
      </c>
      <c r="O43" s="110">
        <v>4.17</v>
      </c>
      <c r="P43" s="110">
        <v>2.19</v>
      </c>
      <c r="Q43" s="110">
        <v>4.6100000000000003</v>
      </c>
      <c r="R43" s="106">
        <f t="shared" si="4"/>
        <v>-13.485477178423244</v>
      </c>
      <c r="S43" s="110">
        <v>4.05</v>
      </c>
      <c r="T43" s="110">
        <v>2.66</v>
      </c>
      <c r="U43" s="110">
        <v>4.55</v>
      </c>
      <c r="V43" s="106">
        <f t="shared" si="5"/>
        <v>-15.975103734439845</v>
      </c>
      <c r="W43" s="110">
        <v>4.0599999999999996</v>
      </c>
      <c r="X43" s="110">
        <v>3.65</v>
      </c>
      <c r="Y43" s="110">
        <v>4.3</v>
      </c>
      <c r="Z43" s="106">
        <f t="shared" si="6"/>
        <v>-15.767634854771797</v>
      </c>
      <c r="AA43" s="110">
        <v>4.17</v>
      </c>
      <c r="AB43" s="129">
        <f t="shared" si="10"/>
        <v>-0.15000000000000036</v>
      </c>
      <c r="AC43" s="125">
        <f t="shared" si="8"/>
        <v>-13.485477178423244</v>
      </c>
      <c r="AD43" s="91"/>
      <c r="AE43" s="91"/>
      <c r="AF43" s="91"/>
      <c r="AG43" s="91"/>
      <c r="AH43" s="91"/>
      <c r="AI43" s="91"/>
    </row>
    <row r="44" spans="1:35" s="17" customFormat="1" ht="15.75" customHeight="1" x14ac:dyDescent="0.25">
      <c r="A44" s="110">
        <v>0.10059999999999999</v>
      </c>
      <c r="B44" s="110">
        <v>0.58879999999999999</v>
      </c>
      <c r="C44" s="110">
        <v>0.1641</v>
      </c>
      <c r="D44" s="103">
        <f t="shared" si="0"/>
        <v>58.879999999999995</v>
      </c>
      <c r="E44" s="110"/>
      <c r="F44" s="110">
        <v>0.26179999999999998</v>
      </c>
      <c r="G44" s="103">
        <f t="shared" si="9"/>
        <v>26.179999999999996</v>
      </c>
      <c r="H44" s="103">
        <f t="shared" si="2"/>
        <v>261.79999999999995</v>
      </c>
      <c r="I44" s="103">
        <f t="shared" si="3"/>
        <v>48.481481481481467</v>
      </c>
      <c r="J44" s="110">
        <v>0.77939999999999998</v>
      </c>
      <c r="K44" s="110">
        <v>0.37190000000000001</v>
      </c>
      <c r="L44" s="110">
        <v>5.4</v>
      </c>
      <c r="M44" s="110">
        <v>5.12</v>
      </c>
      <c r="N44" s="110">
        <v>5.53</v>
      </c>
      <c r="O44" s="110">
        <v>5.26</v>
      </c>
      <c r="P44" s="110">
        <v>5.07</v>
      </c>
      <c r="Q44" s="110">
        <v>5.54</v>
      </c>
      <c r="R44" s="106">
        <f t="shared" si="4"/>
        <v>-2.5925925925926028</v>
      </c>
      <c r="S44" s="110">
        <v>5.36</v>
      </c>
      <c r="T44" s="110">
        <v>4.8499999999999996</v>
      </c>
      <c r="U44" s="110">
        <v>5.68</v>
      </c>
      <c r="V44" s="106">
        <f t="shared" si="5"/>
        <v>-0.74074074074074137</v>
      </c>
      <c r="W44" s="126">
        <v>5.35</v>
      </c>
      <c r="X44" s="126">
        <v>5.03</v>
      </c>
      <c r="Y44" s="126">
        <v>5.79</v>
      </c>
      <c r="Z44" s="130">
        <f>((S44-L44)/L44)*100</f>
        <v>-0.74074074074074137</v>
      </c>
      <c r="AA44" s="110">
        <v>5.36</v>
      </c>
      <c r="AB44" s="129">
        <f t="shared" si="10"/>
        <v>-0.40000000000000036</v>
      </c>
      <c r="AC44" s="125">
        <f t="shared" si="8"/>
        <v>-0.74074074074074137</v>
      </c>
      <c r="AD44" s="91"/>
      <c r="AE44" s="91"/>
      <c r="AF44" s="91"/>
      <c r="AG44" s="91"/>
      <c r="AH44" s="91"/>
      <c r="AI44" s="91"/>
    </row>
    <row r="45" spans="1:35" s="17" customFormat="1" ht="15.75" customHeight="1" x14ac:dyDescent="0.25">
      <c r="A45" s="110">
        <v>9.0700000000000003E-2</v>
      </c>
      <c r="B45" s="110">
        <v>0.54949999999999999</v>
      </c>
      <c r="C45" s="110">
        <v>0.15</v>
      </c>
      <c r="D45" s="103">
        <f t="shared" si="0"/>
        <v>54.949999999999996</v>
      </c>
      <c r="E45" s="110"/>
      <c r="F45" s="110">
        <v>0.29830000000000001</v>
      </c>
      <c r="G45" s="103">
        <f t="shared" si="9"/>
        <v>29.830000000000002</v>
      </c>
      <c r="H45" s="103">
        <f t="shared" si="2"/>
        <v>298.3</v>
      </c>
      <c r="I45" s="103">
        <f t="shared" si="3"/>
        <v>74.389027431421454</v>
      </c>
      <c r="J45" s="110">
        <v>0.65610000000000002</v>
      </c>
      <c r="K45" s="110">
        <v>0.33979999999999999</v>
      </c>
      <c r="L45" s="110">
        <v>4.01</v>
      </c>
      <c r="M45" s="110">
        <v>3.82</v>
      </c>
      <c r="N45" s="110">
        <v>4.3499999999999996</v>
      </c>
      <c r="O45" s="110">
        <v>4</v>
      </c>
      <c r="P45" s="110">
        <v>3.5</v>
      </c>
      <c r="Q45" s="110">
        <v>4.28</v>
      </c>
      <c r="R45" s="106">
        <f t="shared" si="4"/>
        <v>-0.24937655860348598</v>
      </c>
      <c r="S45" s="110">
        <v>3.98</v>
      </c>
      <c r="T45" s="110">
        <v>3.74</v>
      </c>
      <c r="U45" s="110">
        <v>4.45</v>
      </c>
      <c r="V45" s="106">
        <f t="shared" si="5"/>
        <v>-0.74812967581046896</v>
      </c>
      <c r="W45" s="110">
        <v>3.85</v>
      </c>
      <c r="X45" s="110">
        <v>2.67</v>
      </c>
      <c r="Y45" s="110">
        <v>4.25</v>
      </c>
      <c r="Z45" s="106">
        <f t="shared" ref="Z45:Z78" si="11">((W45-L45)/L45)*100</f>
        <v>-3.9900249376558534</v>
      </c>
      <c r="AA45" s="110">
        <v>4</v>
      </c>
      <c r="AB45" s="129">
        <f t="shared" si="10"/>
        <v>-4.9999999999999822E-2</v>
      </c>
      <c r="AC45" s="125">
        <f t="shared" si="8"/>
        <v>-0.24937655860348598</v>
      </c>
      <c r="AD45" s="91"/>
      <c r="AE45" s="91"/>
      <c r="AF45" s="91"/>
      <c r="AG45" s="91"/>
      <c r="AH45" s="91"/>
      <c r="AI45" s="91"/>
    </row>
    <row r="46" spans="1:35" s="17" customFormat="1" ht="15.75" customHeight="1" x14ac:dyDescent="0.25">
      <c r="A46" s="110">
        <v>5.2900000000000003E-2</v>
      </c>
      <c r="B46" s="110">
        <v>0.4037</v>
      </c>
      <c r="C46" s="110">
        <v>0.1142</v>
      </c>
      <c r="D46" s="103">
        <f t="shared" si="0"/>
        <v>40.369999999999997</v>
      </c>
      <c r="E46" s="110"/>
      <c r="F46" s="110">
        <v>0.14910000000000001</v>
      </c>
      <c r="G46" s="103">
        <f t="shared" si="9"/>
        <v>14.91</v>
      </c>
      <c r="H46" s="103">
        <f t="shared" si="2"/>
        <v>149.1</v>
      </c>
      <c r="I46" s="103">
        <f t="shared" si="3"/>
        <v>30.997920997921</v>
      </c>
      <c r="J46" s="110">
        <v>0.65049999999999997</v>
      </c>
      <c r="K46" s="110">
        <v>0.29039999999999999</v>
      </c>
      <c r="L46" s="110">
        <v>4.8099999999999996</v>
      </c>
      <c r="M46" s="110">
        <v>4.5</v>
      </c>
      <c r="N46" s="110">
        <v>5.05</v>
      </c>
      <c r="O46" s="110">
        <v>4.4800000000000004</v>
      </c>
      <c r="P46" s="110">
        <v>4.25</v>
      </c>
      <c r="Q46" s="110">
        <v>4.79</v>
      </c>
      <c r="R46" s="106">
        <f t="shared" si="4"/>
        <v>-6.8607068607068449</v>
      </c>
      <c r="S46" s="110">
        <v>4.67</v>
      </c>
      <c r="T46" s="110">
        <v>4.55</v>
      </c>
      <c r="U46" s="110">
        <v>4.78</v>
      </c>
      <c r="V46" s="106">
        <f t="shared" si="5"/>
        <v>-2.9106029106029041</v>
      </c>
      <c r="W46" s="110">
        <v>4.5599999999999996</v>
      </c>
      <c r="X46" s="110">
        <v>4.32</v>
      </c>
      <c r="Y46" s="110">
        <v>4.63</v>
      </c>
      <c r="Z46" s="106">
        <f t="shared" si="11"/>
        <v>-5.1975051975051976</v>
      </c>
      <c r="AA46" s="110">
        <v>4.67</v>
      </c>
      <c r="AB46" s="129">
        <f t="shared" si="10"/>
        <v>-1.0199999999999996</v>
      </c>
      <c r="AC46" s="125">
        <f t="shared" si="8"/>
        <v>-2.9106029106029041</v>
      </c>
      <c r="AD46" s="91"/>
      <c r="AE46" s="91"/>
      <c r="AF46" s="91"/>
      <c r="AG46" s="91"/>
      <c r="AH46" s="91"/>
      <c r="AI46" s="91"/>
    </row>
    <row r="47" spans="1:35" s="17" customFormat="1" ht="15.75" customHeight="1" x14ac:dyDescent="0.25">
      <c r="A47" s="110">
        <v>2.63E-2</v>
      </c>
      <c r="B47" s="110">
        <v>0.2243</v>
      </c>
      <c r="C47" s="110">
        <v>6.0999999999999999E-2</v>
      </c>
      <c r="D47" s="103">
        <f t="shared" si="0"/>
        <v>22.43</v>
      </c>
      <c r="E47" s="110"/>
      <c r="F47" s="110">
        <v>6.4500000000000002E-2</v>
      </c>
      <c r="G47" s="103">
        <f t="shared" si="9"/>
        <v>6.45</v>
      </c>
      <c r="H47" s="103">
        <f t="shared" si="2"/>
        <v>64.5</v>
      </c>
      <c r="I47" s="103">
        <f t="shared" si="3"/>
        <v>13.465553235908143</v>
      </c>
      <c r="J47" s="110">
        <v>0.25790000000000002</v>
      </c>
      <c r="K47" s="110">
        <v>0.12989999999999999</v>
      </c>
      <c r="L47" s="110">
        <v>4.79</v>
      </c>
      <c r="M47" s="110">
        <v>4.4800000000000004</v>
      </c>
      <c r="N47" s="110">
        <v>4.9000000000000004</v>
      </c>
      <c r="O47" s="110">
        <v>4.97</v>
      </c>
      <c r="P47" s="110">
        <v>4.88</v>
      </c>
      <c r="Q47" s="110">
        <v>5.07</v>
      </c>
      <c r="R47" s="106">
        <f t="shared" si="4"/>
        <v>3.7578288100208712</v>
      </c>
      <c r="S47" s="110">
        <v>5</v>
      </c>
      <c r="T47" s="110">
        <v>4.8600000000000003</v>
      </c>
      <c r="U47" s="110">
        <v>5.15</v>
      </c>
      <c r="V47" s="106">
        <f t="shared" si="5"/>
        <v>4.3841336116910217</v>
      </c>
      <c r="W47" s="110">
        <v>5</v>
      </c>
      <c r="X47" s="110">
        <v>4.92</v>
      </c>
      <c r="Y47" s="110">
        <v>5.15</v>
      </c>
      <c r="Z47" s="106">
        <f t="shared" si="11"/>
        <v>4.3841336116910217</v>
      </c>
      <c r="AA47" s="110">
        <v>5</v>
      </c>
      <c r="AB47" s="129">
        <f t="shared" si="10"/>
        <v>0.44000000000000039</v>
      </c>
      <c r="AC47" s="125">
        <f t="shared" si="8"/>
        <v>4.3841336116910217</v>
      </c>
      <c r="AD47" s="91"/>
      <c r="AE47" s="91"/>
      <c r="AF47" s="91"/>
      <c r="AG47" s="91"/>
      <c r="AH47" s="91"/>
      <c r="AI47" s="91"/>
    </row>
    <row r="48" spans="1:35" s="17" customFormat="1" ht="15.75" customHeight="1" x14ac:dyDescent="0.25">
      <c r="A48" s="110">
        <v>1.9800000000000002E-2</v>
      </c>
      <c r="B48" s="110">
        <v>0.21310000000000001</v>
      </c>
      <c r="C48" s="110">
        <v>4.5100000000000001E-2</v>
      </c>
      <c r="D48" s="103">
        <f t="shared" si="0"/>
        <v>21.310000000000002</v>
      </c>
      <c r="E48" s="110"/>
      <c r="F48" s="110">
        <v>9.6199999999999994E-2</v>
      </c>
      <c r="G48" s="103">
        <f t="shared" si="9"/>
        <v>9.6199999999999992</v>
      </c>
      <c r="H48" s="103">
        <f t="shared" si="2"/>
        <v>96.199999999999989</v>
      </c>
      <c r="I48" s="103">
        <f t="shared" si="3"/>
        <v>23.236714975845409</v>
      </c>
      <c r="J48" s="110">
        <v>0.34210000000000002</v>
      </c>
      <c r="K48" s="110">
        <v>0.14169999999999999</v>
      </c>
      <c r="L48" s="110">
        <v>4.1399999999999997</v>
      </c>
      <c r="M48" s="110">
        <v>3.85</v>
      </c>
      <c r="N48" s="110">
        <v>4.3</v>
      </c>
      <c r="O48" s="110">
        <v>3.96</v>
      </c>
      <c r="P48" s="110">
        <v>2.3199999999999998</v>
      </c>
      <c r="Q48" s="110">
        <v>4.46</v>
      </c>
      <c r="R48" s="106">
        <f t="shared" si="4"/>
        <v>-4.3478260869565153</v>
      </c>
      <c r="S48" s="110">
        <v>3.74</v>
      </c>
      <c r="T48" s="110">
        <v>1.96</v>
      </c>
      <c r="U48" s="110">
        <v>4.3600000000000003</v>
      </c>
      <c r="V48" s="106">
        <f t="shared" si="5"/>
        <v>-9.6618357487922584</v>
      </c>
      <c r="W48" s="110"/>
      <c r="X48" s="110"/>
      <c r="Y48" s="110"/>
      <c r="Z48" s="106">
        <f t="shared" si="11"/>
        <v>-100</v>
      </c>
      <c r="AA48" s="110">
        <v>3.96</v>
      </c>
      <c r="AB48" s="129">
        <f t="shared" si="10"/>
        <v>0.45999999999999996</v>
      </c>
      <c r="AC48" s="125">
        <f t="shared" si="8"/>
        <v>-4.3478260869565153</v>
      </c>
      <c r="AD48" s="91"/>
      <c r="AE48" s="91"/>
      <c r="AF48" s="91"/>
      <c r="AG48" s="91"/>
      <c r="AH48" s="91"/>
      <c r="AI48" s="91"/>
    </row>
    <row r="49" spans="1:35" s="17" customFormat="1" ht="15.75" customHeight="1" x14ac:dyDescent="0.25">
      <c r="A49" s="110">
        <v>6.8500000000000005E-2</v>
      </c>
      <c r="B49" s="110">
        <v>0.4093</v>
      </c>
      <c r="C49" s="110">
        <v>0.12909999999999999</v>
      </c>
      <c r="D49" s="103">
        <f t="shared" si="0"/>
        <v>40.93</v>
      </c>
      <c r="E49" s="110"/>
      <c r="F49" s="110">
        <v>0.28249999999999997</v>
      </c>
      <c r="G49" s="103">
        <f t="shared" si="9"/>
        <v>28.249999999999996</v>
      </c>
      <c r="H49" s="103">
        <f t="shared" si="2"/>
        <v>282.49999999999994</v>
      </c>
      <c r="I49" s="103">
        <f t="shared" si="3"/>
        <v>77.397260273972591</v>
      </c>
      <c r="J49" s="110">
        <v>0.74019999999999997</v>
      </c>
      <c r="K49" s="110">
        <v>0.3921</v>
      </c>
      <c r="L49" s="110">
        <v>3.65</v>
      </c>
      <c r="M49" s="110">
        <v>3.03</v>
      </c>
      <c r="N49" s="110">
        <v>3.92</v>
      </c>
      <c r="O49" s="110">
        <v>3.67</v>
      </c>
      <c r="P49" s="110">
        <v>3.53</v>
      </c>
      <c r="Q49" s="110">
        <v>3.9</v>
      </c>
      <c r="R49" s="106">
        <f t="shared" si="4"/>
        <v>0.54794520547945258</v>
      </c>
      <c r="S49" s="110">
        <v>3.64</v>
      </c>
      <c r="T49" s="110">
        <v>3.5</v>
      </c>
      <c r="U49" s="110">
        <v>3.86</v>
      </c>
      <c r="V49" s="106">
        <f t="shared" si="5"/>
        <v>-0.27397260273972018</v>
      </c>
      <c r="W49" s="110">
        <v>3.79</v>
      </c>
      <c r="X49" s="110">
        <v>3.5</v>
      </c>
      <c r="Y49" s="110">
        <v>4.13</v>
      </c>
      <c r="Z49" s="106">
        <f t="shared" si="11"/>
        <v>3.8356164383561682</v>
      </c>
      <c r="AA49" s="110">
        <v>3.79</v>
      </c>
      <c r="AB49" s="129">
        <f t="shared" si="10"/>
        <v>-0.25999999999999979</v>
      </c>
      <c r="AC49" s="125">
        <f t="shared" si="8"/>
        <v>3.8356164383561682</v>
      </c>
      <c r="AD49" s="91"/>
      <c r="AE49" s="91"/>
      <c r="AF49" s="91"/>
      <c r="AG49" s="91"/>
      <c r="AH49" s="91"/>
      <c r="AI49" s="91"/>
    </row>
    <row r="50" spans="1:35" s="17" customFormat="1" ht="15.75" customHeight="1" x14ac:dyDescent="0.25">
      <c r="A50" s="110">
        <v>4.6600000000000003E-2</v>
      </c>
      <c r="B50" s="110">
        <v>0.34210000000000002</v>
      </c>
      <c r="C50" s="110">
        <v>0.1004</v>
      </c>
      <c r="D50" s="103">
        <f t="shared" si="0"/>
        <v>34.21</v>
      </c>
      <c r="E50" s="110"/>
      <c r="F50" s="110">
        <v>0.113</v>
      </c>
      <c r="G50" s="103">
        <f t="shared" si="9"/>
        <v>11.3</v>
      </c>
      <c r="H50" s="103">
        <f t="shared" si="2"/>
        <v>113</v>
      </c>
      <c r="I50" s="103">
        <f t="shared" si="3"/>
        <v>19.087837837837839</v>
      </c>
      <c r="J50" s="110">
        <v>0.47660000000000002</v>
      </c>
      <c r="K50" s="110">
        <v>0.22739999999999999</v>
      </c>
      <c r="L50" s="110">
        <v>5.92</v>
      </c>
      <c r="M50" s="110">
        <v>4.9800000000000004</v>
      </c>
      <c r="N50" s="110">
        <v>7.1</v>
      </c>
      <c r="O50" s="110">
        <v>5.19</v>
      </c>
      <c r="P50" s="110">
        <v>5.1100000000000003</v>
      </c>
      <c r="Q50" s="110">
        <v>5.3</v>
      </c>
      <c r="R50" s="106">
        <f t="shared" si="4"/>
        <v>-12.331081081081074</v>
      </c>
      <c r="S50" s="110">
        <v>5.23</v>
      </c>
      <c r="T50" s="110">
        <v>4.84</v>
      </c>
      <c r="U50" s="110">
        <v>5.42</v>
      </c>
      <c r="V50" s="106">
        <f t="shared" si="5"/>
        <v>-11.655405405405398</v>
      </c>
      <c r="W50" s="110">
        <v>5.2</v>
      </c>
      <c r="X50" s="110">
        <v>5</v>
      </c>
      <c r="Y50" s="110">
        <v>5.38</v>
      </c>
      <c r="Z50" s="106">
        <f t="shared" si="11"/>
        <v>-12.162162162162158</v>
      </c>
      <c r="AA50" s="110">
        <v>5.23</v>
      </c>
      <c r="AB50" s="129">
        <f t="shared" si="10"/>
        <v>-2.79</v>
      </c>
      <c r="AC50" s="125">
        <f t="shared" si="8"/>
        <v>-11.655405405405398</v>
      </c>
      <c r="AD50" s="91"/>
      <c r="AE50" s="91"/>
      <c r="AF50" s="91"/>
      <c r="AG50" s="91"/>
      <c r="AH50" s="91"/>
      <c r="AI50" s="91"/>
    </row>
    <row r="51" spans="1:35" s="17" customFormat="1" ht="15.75" customHeight="1" x14ac:dyDescent="0.25">
      <c r="A51" s="110">
        <v>4.7800000000000002E-2</v>
      </c>
      <c r="B51" s="110">
        <v>0.38129999999999997</v>
      </c>
      <c r="C51" s="110">
        <v>9.0200000000000002E-2</v>
      </c>
      <c r="D51" s="103">
        <f t="shared" si="0"/>
        <v>38.129999999999995</v>
      </c>
      <c r="E51" s="110"/>
      <c r="F51" s="110">
        <v>0.1249</v>
      </c>
      <c r="G51" s="103">
        <f t="shared" si="9"/>
        <v>12.49</v>
      </c>
      <c r="H51" s="103">
        <f t="shared" si="2"/>
        <v>124.9</v>
      </c>
      <c r="I51" s="103">
        <f t="shared" si="3"/>
        <v>26.350210970464136</v>
      </c>
      <c r="J51" s="110">
        <v>0.64490000000000003</v>
      </c>
      <c r="K51" s="110">
        <v>0.21540000000000001</v>
      </c>
      <c r="L51" s="110">
        <v>4.74</v>
      </c>
      <c r="M51" s="110">
        <v>3.58</v>
      </c>
      <c r="N51" s="110">
        <v>4.97</v>
      </c>
      <c r="O51" s="126">
        <v>3.74</v>
      </c>
      <c r="P51" s="126">
        <v>3.48</v>
      </c>
      <c r="Q51" s="126">
        <v>4.6500000000000004</v>
      </c>
      <c r="R51" s="106">
        <f t="shared" si="4"/>
        <v>-21.097046413502106</v>
      </c>
      <c r="S51" s="110">
        <v>4.3600000000000003</v>
      </c>
      <c r="T51" s="110">
        <v>3.55</v>
      </c>
      <c r="U51" s="110">
        <v>4.93</v>
      </c>
      <c r="V51" s="106">
        <f t="shared" si="5"/>
        <v>-8.0168776371307988</v>
      </c>
      <c r="W51" s="110">
        <v>4.5999999999999996</v>
      </c>
      <c r="X51" s="110">
        <v>4.32</v>
      </c>
      <c r="Y51" s="110">
        <v>5.48</v>
      </c>
      <c r="Z51" s="106">
        <f t="shared" si="11"/>
        <v>-2.9535864978903072</v>
      </c>
      <c r="AA51" s="131">
        <v>4.5999999999999996</v>
      </c>
      <c r="AB51" s="129">
        <f t="shared" si="10"/>
        <v>0.27999999999999936</v>
      </c>
      <c r="AC51" s="125">
        <f t="shared" si="8"/>
        <v>-2.9535864978903072</v>
      </c>
      <c r="AD51" s="91"/>
      <c r="AE51" s="91"/>
      <c r="AF51" s="91"/>
      <c r="AG51" s="91"/>
      <c r="AH51" s="91"/>
      <c r="AI51" s="91"/>
    </row>
    <row r="52" spans="1:35" s="17" customFormat="1" ht="15.75" customHeight="1" x14ac:dyDescent="0.25">
      <c r="A52" s="110">
        <v>9.2499999999999999E-2</v>
      </c>
      <c r="B52" s="110">
        <v>0.63349999999999995</v>
      </c>
      <c r="C52" s="110">
        <v>0.19939999999999999</v>
      </c>
      <c r="D52" s="103">
        <f t="shared" si="0"/>
        <v>63.349999999999994</v>
      </c>
      <c r="E52" s="110"/>
      <c r="F52" s="110">
        <v>0.1231</v>
      </c>
      <c r="G52" s="103">
        <f t="shared" si="9"/>
        <v>12.31</v>
      </c>
      <c r="H52" s="103">
        <f t="shared" si="2"/>
        <v>123.10000000000001</v>
      </c>
      <c r="I52" s="103">
        <f t="shared" si="3"/>
        <v>35.475504322766568</v>
      </c>
      <c r="J52" s="110">
        <v>0.58320000000000005</v>
      </c>
      <c r="K52" s="110">
        <v>0.18129999999999999</v>
      </c>
      <c r="L52" s="110">
        <v>3.47</v>
      </c>
      <c r="M52" s="110">
        <v>3.17</v>
      </c>
      <c r="N52" s="110">
        <v>3.79</v>
      </c>
      <c r="O52" s="110">
        <v>3.39</v>
      </c>
      <c r="P52" s="110">
        <v>2.94</v>
      </c>
      <c r="Q52" s="110">
        <v>3.86</v>
      </c>
      <c r="R52" s="106">
        <f t="shared" si="4"/>
        <v>-2.3054755043227684</v>
      </c>
      <c r="S52" s="110">
        <v>3.17</v>
      </c>
      <c r="T52" s="110">
        <v>2.75</v>
      </c>
      <c r="U52" s="110">
        <v>3.69</v>
      </c>
      <c r="V52" s="106">
        <f t="shared" si="5"/>
        <v>-8.6455331412103824</v>
      </c>
      <c r="W52" s="110">
        <v>3.01</v>
      </c>
      <c r="X52" s="110">
        <v>2.39</v>
      </c>
      <c r="Y52" s="110">
        <v>3.34</v>
      </c>
      <c r="Z52" s="106">
        <f t="shared" si="11"/>
        <v>-13.256484149855918</v>
      </c>
      <c r="AA52" s="110">
        <v>3.39</v>
      </c>
      <c r="AB52" s="129">
        <f t="shared" si="10"/>
        <v>1.0899999999999994</v>
      </c>
      <c r="AC52" s="125">
        <f t="shared" si="8"/>
        <v>-2.3054755043227684</v>
      </c>
      <c r="AD52" s="91"/>
      <c r="AE52" s="91"/>
      <c r="AF52" s="91"/>
      <c r="AG52" s="91"/>
      <c r="AH52" s="91"/>
      <c r="AI52" s="91"/>
    </row>
    <row r="53" spans="1:35" s="17" customFormat="1" ht="15.75" customHeight="1" x14ac:dyDescent="0.25">
      <c r="A53" s="110">
        <v>7.4200000000000002E-2</v>
      </c>
      <c r="B53" s="110">
        <v>0.30840000000000001</v>
      </c>
      <c r="C53" s="110">
        <v>0.1227</v>
      </c>
      <c r="D53" s="103">
        <f t="shared" si="0"/>
        <v>30.84</v>
      </c>
      <c r="E53" s="110"/>
      <c r="F53" s="110">
        <v>6.83E-2</v>
      </c>
      <c r="G53" s="103">
        <f t="shared" si="9"/>
        <v>6.83</v>
      </c>
      <c r="H53" s="103">
        <f t="shared" si="2"/>
        <v>68.3</v>
      </c>
      <c r="I53" s="103">
        <f t="shared" si="3"/>
        <v>19.07821229050279</v>
      </c>
      <c r="J53" s="110">
        <v>0.2467</v>
      </c>
      <c r="K53" s="110">
        <v>0.1178</v>
      </c>
      <c r="L53" s="110">
        <v>3.58</v>
      </c>
      <c r="M53" s="110">
        <v>3.35</v>
      </c>
      <c r="N53" s="110">
        <v>3.77</v>
      </c>
      <c r="O53" s="110">
        <v>2.91</v>
      </c>
      <c r="P53" s="110">
        <v>2.81</v>
      </c>
      <c r="Q53" s="110">
        <v>2.98</v>
      </c>
      <c r="R53" s="106">
        <f t="shared" si="4"/>
        <v>-18.715083798882677</v>
      </c>
      <c r="S53" s="110">
        <v>2.86</v>
      </c>
      <c r="T53" s="110">
        <v>2.6</v>
      </c>
      <c r="U53" s="110">
        <v>3.05</v>
      </c>
      <c r="V53" s="106">
        <f t="shared" si="5"/>
        <v>-20.111731843575424</v>
      </c>
      <c r="W53" s="110">
        <v>3.13</v>
      </c>
      <c r="X53" s="110">
        <v>2.97</v>
      </c>
      <c r="Y53" s="110">
        <v>3.31</v>
      </c>
      <c r="Z53" s="106">
        <f t="shared" si="11"/>
        <v>-12.56983240223464</v>
      </c>
      <c r="AA53" s="110">
        <v>3.13</v>
      </c>
      <c r="AB53" s="129">
        <f t="shared" si="10"/>
        <v>0.86000000000000032</v>
      </c>
      <c r="AC53" s="125">
        <f t="shared" si="8"/>
        <v>-12.56983240223464</v>
      </c>
      <c r="AD53" s="91"/>
      <c r="AE53" s="91"/>
      <c r="AF53" s="91"/>
      <c r="AG53" s="91"/>
      <c r="AH53" s="91"/>
      <c r="AI53" s="91"/>
    </row>
    <row r="54" spans="1:35" s="17" customFormat="1" ht="15.75" customHeight="1" x14ac:dyDescent="0.25">
      <c r="A54" s="110">
        <v>6.59E-2</v>
      </c>
      <c r="B54" s="110">
        <v>0.51029999999999998</v>
      </c>
      <c r="C54" s="110">
        <v>0.15909999999999999</v>
      </c>
      <c r="D54" s="103">
        <f t="shared" si="0"/>
        <v>51.03</v>
      </c>
      <c r="E54" s="110"/>
      <c r="F54" s="110">
        <v>0.1497</v>
      </c>
      <c r="G54" s="103">
        <f t="shared" si="9"/>
        <v>14.97</v>
      </c>
      <c r="H54" s="103">
        <f t="shared" si="2"/>
        <v>149.70000000000002</v>
      </c>
      <c r="I54" s="103">
        <f t="shared" si="3"/>
        <v>29.124513618677049</v>
      </c>
      <c r="J54" s="110">
        <v>0.90280000000000005</v>
      </c>
      <c r="K54" s="110">
        <v>0.27800000000000002</v>
      </c>
      <c r="L54" s="110">
        <v>5.14</v>
      </c>
      <c r="M54" s="110">
        <v>4.32</v>
      </c>
      <c r="N54" s="110">
        <v>6.24</v>
      </c>
      <c r="O54" s="110">
        <v>4.8600000000000003</v>
      </c>
      <c r="P54" s="110">
        <v>4.62</v>
      </c>
      <c r="Q54" s="110">
        <v>5.18</v>
      </c>
      <c r="R54" s="106">
        <f t="shared" si="4"/>
        <v>-5.4474708171206103</v>
      </c>
      <c r="S54" s="110">
        <v>4.9400000000000004</v>
      </c>
      <c r="T54" s="110">
        <v>4.53</v>
      </c>
      <c r="U54" s="110">
        <v>5.86</v>
      </c>
      <c r="V54" s="106">
        <f t="shared" si="5"/>
        <v>-3.8910505836575737</v>
      </c>
      <c r="W54" s="110">
        <v>5.0199999999999996</v>
      </c>
      <c r="X54" s="110">
        <v>4.79</v>
      </c>
      <c r="Y54" s="110">
        <v>5.48</v>
      </c>
      <c r="Z54" s="106">
        <f t="shared" si="11"/>
        <v>-2.3346303501945544</v>
      </c>
      <c r="AA54" s="110">
        <v>5.0199999999999996</v>
      </c>
      <c r="AB54" s="129">
        <f t="shared" si="10"/>
        <v>-0.79</v>
      </c>
      <c r="AC54" s="125">
        <f t="shared" si="8"/>
        <v>-2.3346303501945544</v>
      </c>
      <c r="AD54" s="91"/>
      <c r="AE54" s="91"/>
      <c r="AF54" s="91"/>
      <c r="AG54" s="91"/>
      <c r="AH54" s="91"/>
      <c r="AI54" s="91"/>
    </row>
    <row r="55" spans="1:35" s="17" customFormat="1" ht="15.75" customHeight="1" x14ac:dyDescent="0.25">
      <c r="A55" s="110">
        <v>5.0500000000000003E-2</v>
      </c>
      <c r="B55" s="110">
        <v>0.443</v>
      </c>
      <c r="C55" s="110">
        <v>9.3899999999999997E-2</v>
      </c>
      <c r="D55" s="103">
        <f t="shared" si="0"/>
        <v>44.3</v>
      </c>
      <c r="E55" s="110"/>
      <c r="F55" s="110">
        <v>0.27589999999999998</v>
      </c>
      <c r="G55" s="103">
        <f t="shared" si="9"/>
        <v>27.589999999999996</v>
      </c>
      <c r="H55" s="103">
        <f t="shared" si="2"/>
        <v>275.89999999999998</v>
      </c>
      <c r="I55" s="103">
        <f t="shared" si="3"/>
        <v>60.770925110132154</v>
      </c>
      <c r="J55" s="110">
        <v>0.76259999999999994</v>
      </c>
      <c r="K55" s="110">
        <v>0.39660000000000001</v>
      </c>
      <c r="L55" s="110">
        <v>4.54</v>
      </c>
      <c r="M55" s="110">
        <v>4.2300000000000004</v>
      </c>
      <c r="N55" s="110">
        <v>4.8099999999999996</v>
      </c>
      <c r="O55" s="110">
        <v>4.3099999999999996</v>
      </c>
      <c r="P55" s="110">
        <v>3.97</v>
      </c>
      <c r="Q55" s="110">
        <v>4.7</v>
      </c>
      <c r="R55" s="106">
        <f t="shared" si="4"/>
        <v>-5.0660792951541946</v>
      </c>
      <c r="S55" s="110">
        <v>4.16</v>
      </c>
      <c r="T55" s="110">
        <v>0.48</v>
      </c>
      <c r="U55" s="110">
        <v>4.7699999999999996</v>
      </c>
      <c r="V55" s="106">
        <f t="shared" si="5"/>
        <v>-8.3700440528634328</v>
      </c>
      <c r="W55" s="110">
        <v>4.5599999999999996</v>
      </c>
      <c r="X55" s="110">
        <v>4.45</v>
      </c>
      <c r="Y55" s="110">
        <v>4.67</v>
      </c>
      <c r="Z55" s="106">
        <f t="shared" si="11"/>
        <v>0.44052863436122408</v>
      </c>
      <c r="AA55" s="110">
        <v>4.5599999999999996</v>
      </c>
      <c r="AB55" s="129">
        <f t="shared" si="10"/>
        <v>-0.96</v>
      </c>
      <c r="AC55" s="125">
        <f t="shared" si="8"/>
        <v>0.44052863436122408</v>
      </c>
      <c r="AD55" s="91"/>
      <c r="AE55" s="91"/>
      <c r="AF55" s="91"/>
      <c r="AG55" s="91"/>
      <c r="AH55" s="91"/>
      <c r="AI55" s="91"/>
    </row>
    <row r="56" spans="1:35" s="17" customFormat="1" ht="15.75" customHeight="1" x14ac:dyDescent="0.25">
      <c r="A56" s="110">
        <v>7.3999999999999996E-2</v>
      </c>
      <c r="B56" s="110">
        <v>0.56069999999999998</v>
      </c>
      <c r="C56" s="110">
        <v>0.1103</v>
      </c>
      <c r="D56" s="103">
        <f t="shared" si="0"/>
        <v>56.07</v>
      </c>
      <c r="E56" s="110"/>
      <c r="F56" s="110">
        <v>0.25869999999999999</v>
      </c>
      <c r="G56" s="103">
        <f t="shared" si="9"/>
        <v>25.869999999999997</v>
      </c>
      <c r="H56" s="103">
        <f t="shared" si="2"/>
        <v>258.7</v>
      </c>
      <c r="I56" s="103">
        <f t="shared" si="3"/>
        <v>54.463157894736838</v>
      </c>
      <c r="J56" s="110">
        <v>0.75139999999999996</v>
      </c>
      <c r="K56" s="110">
        <v>0.40089999999999998</v>
      </c>
      <c r="L56" s="110">
        <v>4.75</v>
      </c>
      <c r="M56" s="110">
        <v>4.49</v>
      </c>
      <c r="N56" s="110">
        <v>4.8600000000000003</v>
      </c>
      <c r="O56" s="110">
        <v>4.4400000000000004</v>
      </c>
      <c r="P56" s="110">
        <v>4.25</v>
      </c>
      <c r="Q56" s="110">
        <v>4.59</v>
      </c>
      <c r="R56" s="106">
        <f t="shared" si="4"/>
        <v>-6.5263157894736761</v>
      </c>
      <c r="S56" s="110">
        <v>4.25</v>
      </c>
      <c r="T56" s="110">
        <v>4.05</v>
      </c>
      <c r="U56" s="110">
        <v>4.45</v>
      </c>
      <c r="V56" s="106">
        <f t="shared" si="5"/>
        <v>-10.526315789473683</v>
      </c>
      <c r="W56" s="110">
        <v>3.5</v>
      </c>
      <c r="X56" s="110">
        <v>2.63</v>
      </c>
      <c r="Y56" s="110">
        <v>4.1399999999999997</v>
      </c>
      <c r="Z56" s="106">
        <f t="shared" si="11"/>
        <v>-26.315789473684209</v>
      </c>
      <c r="AA56" s="110">
        <v>4.4400000000000004</v>
      </c>
      <c r="AB56" s="129">
        <f t="shared" si="10"/>
        <v>-0.66999999999999993</v>
      </c>
      <c r="AC56" s="125">
        <f t="shared" si="8"/>
        <v>-6.5263157894736761</v>
      </c>
      <c r="AD56" s="91"/>
      <c r="AE56" s="91"/>
      <c r="AF56" s="91"/>
      <c r="AG56" s="91"/>
      <c r="AH56" s="91"/>
      <c r="AI56" s="91"/>
    </row>
    <row r="57" spans="1:35" s="17" customFormat="1" ht="15.75" customHeight="1" x14ac:dyDescent="0.25">
      <c r="A57" s="110">
        <v>7.1800000000000003E-2</v>
      </c>
      <c r="B57" s="110">
        <v>0.34210000000000002</v>
      </c>
      <c r="C57" s="110">
        <v>0.12570000000000001</v>
      </c>
      <c r="D57" s="103">
        <f t="shared" si="0"/>
        <v>34.21</v>
      </c>
      <c r="E57" s="110"/>
      <c r="F57" s="110">
        <v>0.26229999999999998</v>
      </c>
      <c r="G57" s="103">
        <f t="shared" si="9"/>
        <v>26.229999999999997</v>
      </c>
      <c r="H57" s="103">
        <f t="shared" si="2"/>
        <v>262.29999999999995</v>
      </c>
      <c r="I57" s="103">
        <f t="shared" si="3"/>
        <v>57.270742358078593</v>
      </c>
      <c r="J57" s="110">
        <v>0.49349999999999999</v>
      </c>
      <c r="K57" s="110">
        <v>0.28539999999999999</v>
      </c>
      <c r="L57" s="110">
        <v>4.58</v>
      </c>
      <c r="M57" s="110">
        <v>4.22</v>
      </c>
      <c r="N57" s="110">
        <v>4.8499999999999996</v>
      </c>
      <c r="O57" s="110">
        <v>4.1399999999999997</v>
      </c>
      <c r="P57" s="110">
        <v>1.7</v>
      </c>
      <c r="Q57" s="110">
        <v>4.78</v>
      </c>
      <c r="R57" s="106">
        <f t="shared" si="4"/>
        <v>-9.6069868995633279</v>
      </c>
      <c r="S57" s="110">
        <v>4.3499999999999996</v>
      </c>
      <c r="T57" s="110">
        <v>2.42</v>
      </c>
      <c r="U57" s="110">
        <v>4.8</v>
      </c>
      <c r="V57" s="106">
        <f t="shared" si="5"/>
        <v>-5.0218340611353804</v>
      </c>
      <c r="W57" s="110">
        <v>3.98</v>
      </c>
      <c r="X57" s="110">
        <v>3.52</v>
      </c>
      <c r="Y57" s="110">
        <v>4.4000000000000004</v>
      </c>
      <c r="Z57" s="106">
        <f t="shared" si="11"/>
        <v>-13.10043668122271</v>
      </c>
      <c r="AA57" s="110">
        <v>4.3499999999999996</v>
      </c>
      <c r="AB57" s="129">
        <f t="shared" si="10"/>
        <v>-1.5</v>
      </c>
      <c r="AC57" s="125">
        <f t="shared" si="8"/>
        <v>-5.0218340611353804</v>
      </c>
      <c r="AD57" s="91"/>
      <c r="AE57" s="91"/>
      <c r="AF57" s="91"/>
      <c r="AG57" s="91"/>
      <c r="AH57" s="91"/>
      <c r="AI57" s="91"/>
    </row>
    <row r="58" spans="1:35" s="17" customFormat="1" ht="15.75" customHeight="1" x14ac:dyDescent="0.25">
      <c r="A58" s="110">
        <v>8.9700000000000002E-2</v>
      </c>
      <c r="B58" s="110">
        <v>0.59440000000000004</v>
      </c>
      <c r="C58" s="110">
        <v>0.15049999999999999</v>
      </c>
      <c r="D58" s="103">
        <f t="shared" si="0"/>
        <v>59.440000000000005</v>
      </c>
      <c r="E58" s="110"/>
      <c r="F58" s="110">
        <v>0.1699</v>
      </c>
      <c r="G58" s="103">
        <f t="shared" si="9"/>
        <v>16.989999999999998</v>
      </c>
      <c r="H58" s="103">
        <f t="shared" si="2"/>
        <v>169.89999999999998</v>
      </c>
      <c r="I58" s="103">
        <f t="shared" si="3"/>
        <v>48.681948424068757</v>
      </c>
      <c r="J58" s="110">
        <v>0.76259999999999994</v>
      </c>
      <c r="K58" s="110">
        <v>0.216</v>
      </c>
      <c r="L58" s="110">
        <v>3.49</v>
      </c>
      <c r="M58" s="110">
        <v>3.25</v>
      </c>
      <c r="N58" s="110">
        <v>3.8</v>
      </c>
      <c r="O58" s="110">
        <v>3.58</v>
      </c>
      <c r="P58" s="110">
        <v>3.14</v>
      </c>
      <c r="Q58" s="110">
        <v>3.68</v>
      </c>
      <c r="R58" s="106">
        <f t="shared" si="4"/>
        <v>2.5787965616045803</v>
      </c>
      <c r="S58" s="110">
        <v>3.51</v>
      </c>
      <c r="T58" s="110">
        <v>3.1</v>
      </c>
      <c r="U58" s="110">
        <v>3.6</v>
      </c>
      <c r="V58" s="106">
        <f t="shared" si="5"/>
        <v>0.57306590257878431</v>
      </c>
      <c r="W58" s="110">
        <v>3.58</v>
      </c>
      <c r="X58" s="110">
        <v>3.45</v>
      </c>
      <c r="Y58" s="110">
        <v>3.68</v>
      </c>
      <c r="Z58" s="106">
        <f t="shared" si="11"/>
        <v>2.5787965616045803</v>
      </c>
      <c r="AA58" s="110">
        <v>3.58</v>
      </c>
      <c r="AB58" s="129">
        <f t="shared" si="10"/>
        <v>0.64999999999999947</v>
      </c>
      <c r="AC58" s="125">
        <f t="shared" si="8"/>
        <v>2.5787965616045803</v>
      </c>
      <c r="AD58" s="91"/>
      <c r="AE58" s="91"/>
      <c r="AF58" s="91"/>
      <c r="AG58" s="91"/>
      <c r="AH58" s="91"/>
      <c r="AI58" s="91"/>
    </row>
    <row r="59" spans="1:35" s="17" customFormat="1" ht="15.75" customHeight="1" x14ac:dyDescent="0.25">
      <c r="A59" s="110">
        <v>2.3099999999999999E-2</v>
      </c>
      <c r="B59" s="110">
        <v>0.22989999999999999</v>
      </c>
      <c r="C59" s="110">
        <v>6.6400000000000001E-2</v>
      </c>
      <c r="D59" s="103">
        <f t="shared" si="0"/>
        <v>22.99</v>
      </c>
      <c r="E59" s="110"/>
      <c r="F59" s="110">
        <v>0.26690000000000003</v>
      </c>
      <c r="G59" s="103">
        <f t="shared" si="9"/>
        <v>26.69</v>
      </c>
      <c r="H59" s="103">
        <f t="shared" si="2"/>
        <v>266.90000000000003</v>
      </c>
      <c r="I59" s="103">
        <f t="shared" si="3"/>
        <v>63.396674584323051</v>
      </c>
      <c r="J59" s="110">
        <v>0.65049999999999997</v>
      </c>
      <c r="K59" s="110">
        <v>0.27539999999999998</v>
      </c>
      <c r="L59" s="110">
        <v>4.21</v>
      </c>
      <c r="M59" s="110">
        <v>3.93</v>
      </c>
      <c r="N59" s="110">
        <v>4.5599999999999996</v>
      </c>
      <c r="O59" s="110">
        <v>3.64</v>
      </c>
      <c r="P59" s="110">
        <v>2.35</v>
      </c>
      <c r="Q59" s="110">
        <v>4.5199999999999996</v>
      </c>
      <c r="R59" s="106">
        <f t="shared" si="4"/>
        <v>-13.539192399049876</v>
      </c>
      <c r="S59" s="110">
        <v>3.93</v>
      </c>
      <c r="T59" s="110">
        <v>3.55</v>
      </c>
      <c r="U59" s="110">
        <v>4.17</v>
      </c>
      <c r="V59" s="106">
        <f t="shared" si="5"/>
        <v>-6.6508313539192354</v>
      </c>
      <c r="W59" s="110">
        <v>4.08</v>
      </c>
      <c r="X59" s="110">
        <v>2.0499999999999998</v>
      </c>
      <c r="Y59" s="110">
        <v>4.54</v>
      </c>
      <c r="Z59" s="106">
        <f t="shared" si="11"/>
        <v>-3.0878859857482159</v>
      </c>
      <c r="AA59" s="110">
        <v>4.08</v>
      </c>
      <c r="AB59" s="129">
        <f t="shared" si="10"/>
        <v>-0.2799999999999998</v>
      </c>
      <c r="AC59" s="125">
        <f t="shared" si="8"/>
        <v>-3.0878859857482159</v>
      </c>
      <c r="AD59" s="91"/>
      <c r="AE59" s="91"/>
      <c r="AF59" s="91"/>
      <c r="AG59" s="91"/>
      <c r="AH59" s="91"/>
      <c r="AI59" s="91"/>
    </row>
    <row r="60" spans="1:35" s="17" customFormat="1" ht="15.75" customHeight="1" x14ac:dyDescent="0.25">
      <c r="A60" s="110">
        <v>8.5500000000000007E-2</v>
      </c>
      <c r="B60" s="110">
        <v>0.51029999999999998</v>
      </c>
      <c r="C60" s="110">
        <v>0.1613</v>
      </c>
      <c r="D60" s="103">
        <f t="shared" si="0"/>
        <v>51.03</v>
      </c>
      <c r="E60" s="110"/>
      <c r="F60" s="110">
        <v>0.19950000000000001</v>
      </c>
      <c r="G60" s="103">
        <f t="shared" si="9"/>
        <v>19.950000000000003</v>
      </c>
      <c r="H60" s="103">
        <f t="shared" si="2"/>
        <v>199.50000000000003</v>
      </c>
      <c r="I60" s="103">
        <f t="shared" si="3"/>
        <v>56.515580736543917</v>
      </c>
      <c r="J60" s="110">
        <v>0.628</v>
      </c>
      <c r="K60" s="110">
        <v>0.34899999999999998</v>
      </c>
      <c r="L60" s="110">
        <v>3.53</v>
      </c>
      <c r="M60" s="110">
        <v>3.09</v>
      </c>
      <c r="N60" s="110">
        <v>4.55</v>
      </c>
      <c r="O60" s="110">
        <v>2.86</v>
      </c>
      <c r="P60" s="110">
        <v>2.59</v>
      </c>
      <c r="Q60" s="110">
        <v>3.26</v>
      </c>
      <c r="R60" s="106">
        <f t="shared" si="4"/>
        <v>-18.980169971671387</v>
      </c>
      <c r="S60" s="110">
        <v>3.08</v>
      </c>
      <c r="T60" s="110">
        <v>2.9</v>
      </c>
      <c r="U60" s="110">
        <v>3.34</v>
      </c>
      <c r="V60" s="106">
        <f t="shared" si="5"/>
        <v>-12.747875354107641</v>
      </c>
      <c r="W60" s="110">
        <v>3.06</v>
      </c>
      <c r="X60" s="110">
        <v>2.85</v>
      </c>
      <c r="Y60" s="110">
        <v>3.21</v>
      </c>
      <c r="Z60" s="106">
        <f t="shared" si="11"/>
        <v>-13.314447592067982</v>
      </c>
      <c r="AA60" s="110">
        <v>3.08</v>
      </c>
      <c r="AB60" s="129">
        <f t="shared" si="10"/>
        <v>0.63000000000000034</v>
      </c>
      <c r="AC60" s="125">
        <f t="shared" si="8"/>
        <v>-12.747875354107641</v>
      </c>
      <c r="AD60" s="91"/>
      <c r="AE60" s="91"/>
      <c r="AF60" s="91"/>
      <c r="AG60" s="91"/>
      <c r="AH60" s="91"/>
      <c r="AI60" s="91"/>
    </row>
    <row r="61" spans="1:35" s="17" customFormat="1" ht="15.75" customHeight="1" x14ac:dyDescent="0.25">
      <c r="A61" s="110">
        <v>7.1400000000000005E-2</v>
      </c>
      <c r="B61" s="110">
        <v>0.53269999999999995</v>
      </c>
      <c r="C61" s="110">
        <v>0.12859999999999999</v>
      </c>
      <c r="D61" s="103">
        <f t="shared" si="0"/>
        <v>53.269999999999996</v>
      </c>
      <c r="E61" s="110"/>
      <c r="F61" s="110">
        <v>0.21629999999999999</v>
      </c>
      <c r="G61" s="103">
        <f t="shared" si="9"/>
        <v>21.63</v>
      </c>
      <c r="H61" s="103">
        <f t="shared" si="2"/>
        <v>216.29999999999998</v>
      </c>
      <c r="I61" s="103">
        <f t="shared" si="3"/>
        <v>50.069444444444436</v>
      </c>
      <c r="J61" s="110">
        <v>0.70089999999999997</v>
      </c>
      <c r="K61" s="110">
        <v>0.37480000000000002</v>
      </c>
      <c r="L61" s="110">
        <v>4.32</v>
      </c>
      <c r="M61" s="110">
        <v>3.7</v>
      </c>
      <c r="N61" s="110">
        <v>4.9800000000000004</v>
      </c>
      <c r="O61" s="110">
        <v>3.89</v>
      </c>
      <c r="P61" s="110">
        <v>3.55</v>
      </c>
      <c r="Q61" s="110">
        <v>4.2</v>
      </c>
      <c r="R61" s="106">
        <f t="shared" si="4"/>
        <v>-9.9537037037037059</v>
      </c>
      <c r="S61" s="110">
        <v>4.13</v>
      </c>
      <c r="T61" s="110">
        <v>3.82</v>
      </c>
      <c r="U61" s="110">
        <v>4.37</v>
      </c>
      <c r="V61" s="106">
        <f t="shared" si="5"/>
        <v>-4.3981481481481568</v>
      </c>
      <c r="W61" s="110">
        <v>4.1399999999999997</v>
      </c>
      <c r="X61" s="110">
        <v>3.8</v>
      </c>
      <c r="Y61" s="110">
        <v>4.28</v>
      </c>
      <c r="Z61" s="106">
        <f t="shared" si="11"/>
        <v>-4.1666666666666803</v>
      </c>
      <c r="AA61" s="110">
        <v>4.1399999999999997</v>
      </c>
      <c r="AB61" s="129">
        <f t="shared" si="10"/>
        <v>-1.1200000000000001</v>
      </c>
      <c r="AC61" s="125">
        <f t="shared" si="8"/>
        <v>-4.1666666666666803</v>
      </c>
      <c r="AD61" s="91"/>
      <c r="AE61" s="91"/>
      <c r="AF61" s="91"/>
      <c r="AG61" s="91"/>
      <c r="AH61" s="91"/>
      <c r="AI61" s="91"/>
    </row>
    <row r="62" spans="1:35" s="17" customFormat="1" ht="15.75" customHeight="1" x14ac:dyDescent="0.25">
      <c r="A62" s="110">
        <v>0.1031</v>
      </c>
      <c r="B62" s="110">
        <v>0.41499999999999998</v>
      </c>
      <c r="C62" s="110">
        <v>0.17380000000000001</v>
      </c>
      <c r="D62" s="103">
        <f t="shared" si="0"/>
        <v>41.5</v>
      </c>
      <c r="E62" s="110"/>
      <c r="F62" s="110">
        <v>0.16289999999999999</v>
      </c>
      <c r="G62" s="103">
        <f t="shared" si="9"/>
        <v>16.29</v>
      </c>
      <c r="H62" s="103">
        <f t="shared" si="2"/>
        <v>162.89999999999998</v>
      </c>
      <c r="I62" s="103">
        <f t="shared" si="3"/>
        <v>43.790322580645153</v>
      </c>
      <c r="J62" s="110">
        <v>0.5776</v>
      </c>
      <c r="K62" s="110">
        <v>0.43290000000000001</v>
      </c>
      <c r="L62" s="110">
        <v>3.72</v>
      </c>
      <c r="M62" s="110">
        <v>3.58</v>
      </c>
      <c r="N62" s="110">
        <v>3.83</v>
      </c>
      <c r="O62" s="110">
        <v>3.83</v>
      </c>
      <c r="P62" s="110">
        <v>3.71</v>
      </c>
      <c r="Q62" s="110">
        <v>3.96</v>
      </c>
      <c r="R62" s="106">
        <f t="shared" si="4"/>
        <v>2.9569892473118244</v>
      </c>
      <c r="S62" s="110">
        <v>3.91</v>
      </c>
      <c r="T62" s="110">
        <v>2.65</v>
      </c>
      <c r="U62" s="110">
        <v>4.0599999999999996</v>
      </c>
      <c r="V62" s="106">
        <f t="shared" si="5"/>
        <v>5.1075268817204282</v>
      </c>
      <c r="W62" s="110">
        <v>3.93</v>
      </c>
      <c r="X62" s="110">
        <v>3.05</v>
      </c>
      <c r="Y62" s="110">
        <v>4.09</v>
      </c>
      <c r="Z62" s="106">
        <f t="shared" si="11"/>
        <v>5.6451612903225792</v>
      </c>
      <c r="AA62" s="110">
        <v>3.93</v>
      </c>
      <c r="AB62" s="129">
        <f t="shared" si="10"/>
        <v>1.1199999999999997</v>
      </c>
      <c r="AC62" s="125">
        <f t="shared" si="8"/>
        <v>5.6451612903225792</v>
      </c>
      <c r="AD62" s="91"/>
      <c r="AE62" s="91"/>
      <c r="AF62" s="91"/>
      <c r="AG62" s="91"/>
      <c r="AH62" s="91"/>
      <c r="AI62" s="91"/>
    </row>
    <row r="63" spans="1:35" s="17" customFormat="1" ht="15.75" customHeight="1" x14ac:dyDescent="0.25">
      <c r="A63" s="110">
        <v>6.3200000000000006E-2</v>
      </c>
      <c r="B63" s="110">
        <v>0.49909999999999999</v>
      </c>
      <c r="C63" s="110">
        <v>0.12509999999999999</v>
      </c>
      <c r="D63" s="103">
        <f t="shared" si="0"/>
        <v>49.91</v>
      </c>
      <c r="E63" s="110"/>
      <c r="F63" s="110">
        <v>0.28199999999999997</v>
      </c>
      <c r="G63" s="103">
        <f t="shared" si="9"/>
        <v>28.199999999999996</v>
      </c>
      <c r="H63" s="103">
        <f t="shared" si="2"/>
        <v>281.99999999999994</v>
      </c>
      <c r="I63" s="103">
        <f t="shared" si="3"/>
        <v>65.734265734265719</v>
      </c>
      <c r="J63" s="110">
        <v>0.76259999999999994</v>
      </c>
      <c r="K63" s="110">
        <v>0.46289999999999998</v>
      </c>
      <c r="L63" s="110">
        <v>4.29</v>
      </c>
      <c r="M63" s="110">
        <v>3.98</v>
      </c>
      <c r="N63" s="110">
        <v>5.25</v>
      </c>
      <c r="O63" s="110">
        <v>3.84</v>
      </c>
      <c r="P63" s="110">
        <v>2.42</v>
      </c>
      <c r="Q63" s="110">
        <v>4.41</v>
      </c>
      <c r="R63" s="106">
        <f t="shared" si="4"/>
        <v>-10.489510489510494</v>
      </c>
      <c r="S63" s="110">
        <v>4.09</v>
      </c>
      <c r="T63" s="110">
        <v>3.45</v>
      </c>
      <c r="U63" s="110">
        <v>4.42</v>
      </c>
      <c r="V63" s="106">
        <f t="shared" si="5"/>
        <v>-4.6620046620046658</v>
      </c>
      <c r="W63" s="110">
        <v>4.16</v>
      </c>
      <c r="X63" s="110">
        <v>3.88</v>
      </c>
      <c r="Y63" s="110">
        <v>4.3499999999999996</v>
      </c>
      <c r="Z63" s="106">
        <f t="shared" si="11"/>
        <v>-3.0303030303030281</v>
      </c>
      <c r="AA63" s="110">
        <v>4.16</v>
      </c>
      <c r="AB63" s="129">
        <f t="shared" si="10"/>
        <v>-0.54999999999999982</v>
      </c>
      <c r="AC63" s="125">
        <f t="shared" si="8"/>
        <v>-3.0303030303030281</v>
      </c>
      <c r="AD63" s="91"/>
      <c r="AE63" s="91"/>
      <c r="AF63" s="91"/>
      <c r="AG63" s="91"/>
      <c r="AH63" s="91"/>
      <c r="AI63" s="91"/>
    </row>
    <row r="64" spans="1:35" s="17" customFormat="1" ht="15.75" customHeight="1" x14ac:dyDescent="0.25">
      <c r="A64" s="110">
        <v>0.11509999999999999</v>
      </c>
      <c r="B64" s="110">
        <v>0.37569999999999998</v>
      </c>
      <c r="C64" s="110">
        <v>0.17299999999999999</v>
      </c>
      <c r="D64" s="103">
        <f t="shared" si="0"/>
        <v>37.57</v>
      </c>
      <c r="E64" s="110"/>
      <c r="F64" s="110">
        <v>0.32219999999999999</v>
      </c>
      <c r="G64" s="103">
        <f t="shared" si="9"/>
        <v>32.22</v>
      </c>
      <c r="H64" s="103">
        <f t="shared" si="2"/>
        <v>322.2</v>
      </c>
      <c r="I64" s="103">
        <f t="shared" si="3"/>
        <v>97.933130699088139</v>
      </c>
      <c r="J64" s="110">
        <v>0.76259999999999994</v>
      </c>
      <c r="K64" s="110">
        <v>0.43230000000000002</v>
      </c>
      <c r="L64" s="110">
        <v>3.29</v>
      </c>
      <c r="M64" s="110">
        <v>3.15</v>
      </c>
      <c r="N64" s="110">
        <v>3.47</v>
      </c>
      <c r="O64" s="110">
        <v>3.15</v>
      </c>
      <c r="P64" s="110">
        <v>2.75</v>
      </c>
      <c r="Q64" s="110">
        <v>3.45</v>
      </c>
      <c r="R64" s="106">
        <f t="shared" si="4"/>
        <v>-4.2553191489361746</v>
      </c>
      <c r="S64" s="110">
        <v>2.4900000000000002</v>
      </c>
      <c r="T64" s="110">
        <v>1.98</v>
      </c>
      <c r="U64" s="110">
        <v>3.01</v>
      </c>
      <c r="V64" s="106">
        <f t="shared" si="5"/>
        <v>-24.316109422492396</v>
      </c>
      <c r="W64" s="110">
        <v>3.2</v>
      </c>
      <c r="X64" s="110">
        <v>2.83</v>
      </c>
      <c r="Y64" s="110">
        <v>3.43</v>
      </c>
      <c r="Z64" s="106">
        <f t="shared" si="11"/>
        <v>-2.7355623100303905</v>
      </c>
      <c r="AA64" s="110">
        <v>3.2</v>
      </c>
      <c r="AB64" s="129">
        <f t="shared" si="10"/>
        <v>0.87000000000000011</v>
      </c>
      <c r="AC64" s="125">
        <f t="shared" si="8"/>
        <v>-2.7355623100303905</v>
      </c>
      <c r="AD64" s="91"/>
      <c r="AE64" s="91"/>
      <c r="AF64" s="91"/>
      <c r="AG64" s="91"/>
      <c r="AH64" s="91"/>
      <c r="AI64" s="91"/>
    </row>
    <row r="65" spans="1:35" s="17" customFormat="1" ht="15.75" customHeight="1" x14ac:dyDescent="0.25">
      <c r="A65" s="110">
        <v>4.6699999999999998E-2</v>
      </c>
      <c r="B65" s="110">
        <v>0.42620000000000002</v>
      </c>
      <c r="C65" s="110">
        <v>0.106</v>
      </c>
      <c r="D65" s="103">
        <f t="shared" si="0"/>
        <v>42.620000000000005</v>
      </c>
      <c r="E65" s="110"/>
      <c r="F65" s="110">
        <v>0.17979999999999999</v>
      </c>
      <c r="G65" s="103">
        <f t="shared" si="9"/>
        <v>17.98</v>
      </c>
      <c r="H65" s="103">
        <f t="shared" si="2"/>
        <v>179.8</v>
      </c>
      <c r="I65" s="103">
        <f t="shared" si="3"/>
        <v>36.919917864476389</v>
      </c>
      <c r="J65" s="110">
        <v>0.57199999999999995</v>
      </c>
      <c r="K65" s="110">
        <v>0.29909999999999998</v>
      </c>
      <c r="L65" s="110">
        <v>4.87</v>
      </c>
      <c r="M65" s="110">
        <v>4.3499999999999996</v>
      </c>
      <c r="N65" s="110">
        <v>5.22</v>
      </c>
      <c r="O65" s="110">
        <v>4.55</v>
      </c>
      <c r="P65" s="110">
        <v>4</v>
      </c>
      <c r="Q65" s="110">
        <v>5.53</v>
      </c>
      <c r="R65" s="106">
        <f t="shared" si="4"/>
        <v>-6.570841889117049</v>
      </c>
      <c r="S65" s="110">
        <v>4.84</v>
      </c>
      <c r="T65" s="110">
        <v>4.5</v>
      </c>
      <c r="U65" s="110">
        <v>5.2</v>
      </c>
      <c r="V65" s="106">
        <f t="shared" si="5"/>
        <v>-0.61601642710472782</v>
      </c>
      <c r="W65" s="110">
        <v>4.72</v>
      </c>
      <c r="X65" s="110">
        <v>4.5</v>
      </c>
      <c r="Y65" s="110">
        <v>5.0599999999999996</v>
      </c>
      <c r="Z65" s="106">
        <f t="shared" si="11"/>
        <v>-3.0800821355236212</v>
      </c>
      <c r="AA65" s="110">
        <v>4.84</v>
      </c>
      <c r="AB65" s="129">
        <f t="shared" si="10"/>
        <v>-0.54999999999999982</v>
      </c>
      <c r="AC65" s="125">
        <f t="shared" si="8"/>
        <v>-0.61601642710472782</v>
      </c>
      <c r="AD65" s="91"/>
      <c r="AE65" s="91"/>
      <c r="AF65" s="91"/>
      <c r="AG65" s="91"/>
      <c r="AH65" s="91"/>
      <c r="AI65" s="91"/>
    </row>
    <row r="66" spans="1:35" s="17" customFormat="1" ht="15.75" customHeight="1" x14ac:dyDescent="0.25">
      <c r="A66" s="110">
        <v>0.11600000000000001</v>
      </c>
      <c r="B66" s="110">
        <v>0.76819999999999999</v>
      </c>
      <c r="C66" s="110">
        <v>0.2261</v>
      </c>
      <c r="D66" s="103">
        <f t="shared" si="0"/>
        <v>76.819999999999993</v>
      </c>
      <c r="E66" s="110"/>
      <c r="F66" s="110">
        <v>0.2306</v>
      </c>
      <c r="G66" s="103">
        <f t="shared" si="9"/>
        <v>23.06</v>
      </c>
      <c r="H66" s="103">
        <f t="shared" si="2"/>
        <v>230.6</v>
      </c>
      <c r="I66" s="103">
        <f t="shared" si="3"/>
        <v>59.586563307493535</v>
      </c>
      <c r="J66" s="110">
        <v>0.93079999999999996</v>
      </c>
      <c r="K66" s="110">
        <v>0.36880000000000002</v>
      </c>
      <c r="L66" s="110">
        <v>3.87</v>
      </c>
      <c r="M66" s="110">
        <v>3.73</v>
      </c>
      <c r="N66" s="110">
        <v>4.0199999999999996</v>
      </c>
      <c r="O66" s="110">
        <v>3.68</v>
      </c>
      <c r="P66" s="110">
        <v>3.19</v>
      </c>
      <c r="Q66" s="110">
        <v>3.85</v>
      </c>
      <c r="R66" s="106">
        <f t="shared" si="4"/>
        <v>-4.9095607235142102</v>
      </c>
      <c r="S66" s="110">
        <v>3.74</v>
      </c>
      <c r="T66" s="110">
        <v>3.57</v>
      </c>
      <c r="U66" s="110">
        <v>3.84</v>
      </c>
      <c r="V66" s="106">
        <f t="shared" si="5"/>
        <v>-3.3591731266149845</v>
      </c>
      <c r="W66" s="110">
        <v>3.7</v>
      </c>
      <c r="X66" s="110">
        <v>2.97</v>
      </c>
      <c r="Y66" s="110">
        <v>3.88</v>
      </c>
      <c r="Z66" s="106">
        <f t="shared" si="11"/>
        <v>-4.3927648578811356</v>
      </c>
      <c r="AA66" s="110">
        <v>3.74</v>
      </c>
      <c r="AB66" s="129">
        <f t="shared" si="10"/>
        <v>-0.32000000000000028</v>
      </c>
      <c r="AC66" s="125">
        <f t="shared" si="8"/>
        <v>-3.3591731266149845</v>
      </c>
      <c r="AD66" s="91"/>
      <c r="AE66" s="91"/>
      <c r="AF66" s="91"/>
      <c r="AG66" s="91"/>
      <c r="AH66" s="91"/>
      <c r="AI66" s="91"/>
    </row>
    <row r="67" spans="1:35" s="17" customFormat="1" ht="15.75" customHeight="1" x14ac:dyDescent="0.25">
      <c r="A67" s="110">
        <v>8.5199999999999998E-2</v>
      </c>
      <c r="B67" s="110">
        <v>0.51730000000000009</v>
      </c>
      <c r="C67" s="110">
        <v>0.15755</v>
      </c>
      <c r="D67" s="103">
        <f t="shared" si="0"/>
        <v>51.730000000000011</v>
      </c>
      <c r="E67" s="110"/>
      <c r="F67" s="110">
        <v>0.28660000000000002</v>
      </c>
      <c r="G67" s="103">
        <f t="shared" si="9"/>
        <v>28.660000000000004</v>
      </c>
      <c r="H67" s="103">
        <f t="shared" si="2"/>
        <v>286.60000000000002</v>
      </c>
      <c r="I67" s="103">
        <f t="shared" si="3"/>
        <v>62.03463203463204</v>
      </c>
      <c r="J67" s="110">
        <v>0.78500000000000003</v>
      </c>
      <c r="K67" s="110">
        <v>0.39279999999999998</v>
      </c>
      <c r="L67" s="110">
        <v>4.62</v>
      </c>
      <c r="M67" s="110">
        <v>4.37</v>
      </c>
      <c r="N67" s="110">
        <v>4.78</v>
      </c>
      <c r="O67" s="110">
        <v>4.0599999999999996</v>
      </c>
      <c r="P67" s="110">
        <v>2.68</v>
      </c>
      <c r="Q67" s="110">
        <v>4.3499999999999996</v>
      </c>
      <c r="R67" s="106">
        <f t="shared" si="4"/>
        <v>-12.121212121212132</v>
      </c>
      <c r="S67" s="110">
        <v>4.16</v>
      </c>
      <c r="T67" s="110">
        <v>3.55</v>
      </c>
      <c r="U67" s="110">
        <v>4.8</v>
      </c>
      <c r="V67" s="106">
        <f t="shared" si="5"/>
        <v>-9.9567099567099557</v>
      </c>
      <c r="W67" s="110">
        <v>4.0599999999999996</v>
      </c>
      <c r="X67" s="110">
        <v>3.55</v>
      </c>
      <c r="Y67" s="110">
        <v>4.6500000000000004</v>
      </c>
      <c r="Z67" s="106">
        <f t="shared" si="11"/>
        <v>-12.121212121212132</v>
      </c>
      <c r="AA67" s="110">
        <v>4.16</v>
      </c>
      <c r="AB67" s="129">
        <f t="shared" si="10"/>
        <v>-0.45000000000000018</v>
      </c>
      <c r="AC67" s="125">
        <f t="shared" si="8"/>
        <v>-9.9567099567099557</v>
      </c>
      <c r="AD67" s="91"/>
      <c r="AE67" s="91"/>
      <c r="AF67" s="91"/>
      <c r="AG67" s="91"/>
      <c r="AH67" s="91"/>
      <c r="AI67" s="91"/>
    </row>
    <row r="68" spans="1:35" s="17" customFormat="1" ht="15.75" customHeight="1" x14ac:dyDescent="0.25">
      <c r="A68" s="110">
        <v>6.1400000000000003E-2</v>
      </c>
      <c r="B68" s="110">
        <v>0.55510000000000004</v>
      </c>
      <c r="C68" s="110">
        <v>0.1217</v>
      </c>
      <c r="D68" s="103">
        <f t="shared" si="0"/>
        <v>55.510000000000005</v>
      </c>
      <c r="E68" s="110"/>
      <c r="F68" s="110">
        <v>0.26529999999999998</v>
      </c>
      <c r="G68" s="103">
        <f t="shared" si="9"/>
        <v>26.529999999999998</v>
      </c>
      <c r="H68" s="103">
        <f t="shared" si="2"/>
        <v>265.29999999999995</v>
      </c>
      <c r="I68" s="103">
        <f t="shared" si="3"/>
        <v>57.548806941431657</v>
      </c>
      <c r="J68" s="110">
        <v>0.71209999999999996</v>
      </c>
      <c r="K68" s="110">
        <v>0.35849999999999999</v>
      </c>
      <c r="L68" s="110">
        <v>4.6100000000000003</v>
      </c>
      <c r="M68" s="110">
        <v>4.3499999999999996</v>
      </c>
      <c r="N68" s="110">
        <v>5.05</v>
      </c>
      <c r="O68" s="110">
        <v>4.32</v>
      </c>
      <c r="P68" s="110">
        <v>1.95</v>
      </c>
      <c r="Q68" s="110">
        <v>4.55</v>
      </c>
      <c r="R68" s="106">
        <f t="shared" si="4"/>
        <v>-6.2906724511930596</v>
      </c>
      <c r="S68" s="110">
        <v>4.26</v>
      </c>
      <c r="T68" s="110">
        <v>4</v>
      </c>
      <c r="U68" s="110">
        <v>4.45</v>
      </c>
      <c r="V68" s="106">
        <f t="shared" si="5"/>
        <v>-7.5921908893709436</v>
      </c>
      <c r="W68" s="110">
        <v>4.29</v>
      </c>
      <c r="X68" s="110">
        <v>4.05</v>
      </c>
      <c r="Y68" s="110">
        <v>4.7300000000000004</v>
      </c>
      <c r="Z68" s="106">
        <f t="shared" si="11"/>
        <v>-6.9414316702820011</v>
      </c>
      <c r="AA68" s="110">
        <v>4.32</v>
      </c>
      <c r="AB68" s="129">
        <f t="shared" si="10"/>
        <v>-0.45000000000000018</v>
      </c>
      <c r="AC68" s="125">
        <f t="shared" si="8"/>
        <v>-6.2906724511930596</v>
      </c>
      <c r="AD68" s="91"/>
      <c r="AE68" s="91"/>
      <c r="AF68" s="91"/>
      <c r="AG68" s="91"/>
      <c r="AH68" s="91"/>
      <c r="AI68" s="91"/>
    </row>
    <row r="69" spans="1:35" s="17" customFormat="1" ht="15.75" customHeight="1" x14ac:dyDescent="0.25">
      <c r="A69" s="126">
        <v>8.1299999999999997E-2</v>
      </c>
      <c r="B69" s="126">
        <v>0.5383</v>
      </c>
      <c r="C69" s="126">
        <v>0.154</v>
      </c>
      <c r="D69" s="103">
        <f t="shared" si="0"/>
        <v>53.83</v>
      </c>
      <c r="E69" s="110"/>
      <c r="F69" s="110">
        <v>0.25700000000000001</v>
      </c>
      <c r="G69" s="103">
        <f t="shared" si="9"/>
        <v>25.7</v>
      </c>
      <c r="H69" s="103">
        <f t="shared" si="2"/>
        <v>257</v>
      </c>
      <c r="I69" s="103">
        <f t="shared" ref="I69:I102" si="12">H69/L69</f>
        <v>72.598870056497177</v>
      </c>
      <c r="J69" s="110">
        <v>0.8972</v>
      </c>
      <c r="K69" s="110">
        <v>0.52659999999999996</v>
      </c>
      <c r="L69" s="110">
        <v>3.54</v>
      </c>
      <c r="M69" s="110">
        <v>3.35</v>
      </c>
      <c r="N69" s="110">
        <v>3.78</v>
      </c>
      <c r="O69" s="110">
        <v>3.29</v>
      </c>
      <c r="P69" s="110">
        <v>0.8</v>
      </c>
      <c r="Q69" s="110">
        <v>3.8</v>
      </c>
      <c r="R69" s="106">
        <f t="shared" ref="R69:R102" si="13">((O69-L69)/L69)*100</f>
        <v>-7.0621468926553677</v>
      </c>
      <c r="S69" s="110">
        <v>3.5</v>
      </c>
      <c r="T69" s="110">
        <v>3.26</v>
      </c>
      <c r="U69" s="110">
        <v>3.79</v>
      </c>
      <c r="V69" s="106">
        <f t="shared" ref="V69:V102" si="14">((S69-L69)/L69)*100</f>
        <v>-1.1299435028248599</v>
      </c>
      <c r="W69" s="110">
        <v>3.55</v>
      </c>
      <c r="X69" s="110">
        <v>3.18</v>
      </c>
      <c r="Y69" s="110">
        <v>3.83</v>
      </c>
      <c r="Z69" s="106">
        <f t="shared" si="11"/>
        <v>0.28248587570620864</v>
      </c>
      <c r="AA69" s="110">
        <v>3.55</v>
      </c>
      <c r="AB69" s="129">
        <f t="shared" si="10"/>
        <v>1.75</v>
      </c>
      <c r="AC69" s="125">
        <f t="shared" si="8"/>
        <v>0.28248587570620864</v>
      </c>
      <c r="AD69" s="91"/>
      <c r="AE69" s="91"/>
      <c r="AF69" s="91"/>
      <c r="AG69" s="91"/>
      <c r="AH69" s="91"/>
      <c r="AI69" s="91"/>
    </row>
    <row r="70" spans="1:35" s="17" customFormat="1" ht="15.75" customHeight="1" x14ac:dyDescent="0.25">
      <c r="A70" s="110">
        <v>2.18E-2</v>
      </c>
      <c r="B70" s="110">
        <v>0.26919999999999999</v>
      </c>
      <c r="C70" s="110">
        <v>4.9700000000000001E-2</v>
      </c>
      <c r="D70" s="103">
        <f t="shared" si="0"/>
        <v>26.919999999999998</v>
      </c>
      <c r="E70" s="110"/>
      <c r="F70" s="110">
        <v>6.1199999999999997E-2</v>
      </c>
      <c r="G70" s="103">
        <f t="shared" si="9"/>
        <v>6.12</v>
      </c>
      <c r="H70" s="103">
        <f t="shared" si="2"/>
        <v>61.2</v>
      </c>
      <c r="I70" s="103">
        <f t="shared" si="12"/>
        <v>13.783783783783782</v>
      </c>
      <c r="J70" s="110">
        <v>0.47660000000000002</v>
      </c>
      <c r="K70" s="110">
        <v>0.1235</v>
      </c>
      <c r="L70" s="110">
        <v>4.4400000000000004</v>
      </c>
      <c r="M70" s="110">
        <v>4.13</v>
      </c>
      <c r="N70" s="110">
        <v>4.75</v>
      </c>
      <c r="O70" s="110">
        <v>4.17</v>
      </c>
      <c r="P70" s="110">
        <v>4</v>
      </c>
      <c r="Q70" s="110">
        <v>4.4800000000000004</v>
      </c>
      <c r="R70" s="106">
        <f t="shared" si="13"/>
        <v>-6.0810810810810914</v>
      </c>
      <c r="S70" s="110">
        <v>4.13</v>
      </c>
      <c r="T70" s="110">
        <v>2.35</v>
      </c>
      <c r="U70" s="110">
        <v>4.8</v>
      </c>
      <c r="V70" s="106">
        <f t="shared" si="14"/>
        <v>-6.9819819819819928</v>
      </c>
      <c r="W70" s="110"/>
      <c r="X70" s="110"/>
      <c r="Y70" s="110"/>
      <c r="Z70" s="106">
        <f t="shared" si="11"/>
        <v>-100</v>
      </c>
      <c r="AA70" s="110">
        <v>4.17</v>
      </c>
      <c r="AB70" s="129">
        <f t="shared" si="10"/>
        <v>-0.45000000000000018</v>
      </c>
      <c r="AC70" s="125">
        <f t="shared" si="8"/>
        <v>-6.0810810810810914</v>
      </c>
      <c r="AD70" s="91"/>
      <c r="AE70" s="91"/>
      <c r="AF70" s="91"/>
      <c r="AG70" s="91"/>
      <c r="AH70" s="91"/>
      <c r="AI70" s="91"/>
    </row>
    <row r="71" spans="1:35" s="17" customFormat="1" ht="15.75" customHeight="1" x14ac:dyDescent="0.25">
      <c r="A71" s="110">
        <v>5.96E-2</v>
      </c>
      <c r="B71" s="110">
        <v>0.43740000000000001</v>
      </c>
      <c r="C71" s="110">
        <v>0.1221</v>
      </c>
      <c r="D71" s="103">
        <f t="shared" si="0"/>
        <v>43.74</v>
      </c>
      <c r="E71" s="110"/>
      <c r="F71" s="110">
        <v>0.26550000000000001</v>
      </c>
      <c r="G71" s="103">
        <f t="shared" si="9"/>
        <v>26.55</v>
      </c>
      <c r="H71" s="103">
        <f t="shared" si="2"/>
        <v>265.5</v>
      </c>
      <c r="I71" s="103">
        <f t="shared" si="12"/>
        <v>55.427974947807932</v>
      </c>
      <c r="J71" s="110">
        <v>0.74580000000000002</v>
      </c>
      <c r="K71" s="110">
        <v>0.38590000000000002</v>
      </c>
      <c r="L71" s="110">
        <v>4.79</v>
      </c>
      <c r="M71" s="110">
        <v>4.55</v>
      </c>
      <c r="N71" s="110">
        <v>5.0199999999999996</v>
      </c>
      <c r="O71" s="110">
        <v>4.03</v>
      </c>
      <c r="P71" s="110">
        <v>3.55</v>
      </c>
      <c r="Q71" s="110">
        <v>4.83</v>
      </c>
      <c r="R71" s="106">
        <f t="shared" si="13"/>
        <v>-15.866388308977031</v>
      </c>
      <c r="S71" s="110">
        <v>4.16</v>
      </c>
      <c r="T71" s="110">
        <v>3.9</v>
      </c>
      <c r="U71" s="110">
        <v>4.3499999999999996</v>
      </c>
      <c r="V71" s="106">
        <f t="shared" si="14"/>
        <v>-13.152400835073067</v>
      </c>
      <c r="W71" s="110">
        <v>4.0199999999999996</v>
      </c>
      <c r="X71" s="110">
        <v>3.75</v>
      </c>
      <c r="Y71" s="110">
        <v>4.3</v>
      </c>
      <c r="Z71" s="106">
        <f t="shared" si="11"/>
        <v>-16.075156576200428</v>
      </c>
      <c r="AA71" s="110">
        <v>4.16</v>
      </c>
      <c r="AB71" s="129">
        <f t="shared" si="10"/>
        <v>0.13999999999999968</v>
      </c>
      <c r="AC71" s="125">
        <f t="shared" si="8"/>
        <v>-13.152400835073067</v>
      </c>
      <c r="AD71" s="91"/>
      <c r="AE71" s="91"/>
      <c r="AF71" s="91"/>
      <c r="AG71" s="91"/>
      <c r="AH71" s="91"/>
      <c r="AI71" s="91"/>
    </row>
    <row r="72" spans="1:35" s="17" customFormat="1" ht="15.75" customHeight="1" x14ac:dyDescent="0.25">
      <c r="A72" s="110">
        <v>4.8800000000000003E-2</v>
      </c>
      <c r="B72" s="110">
        <v>0.43740000000000001</v>
      </c>
      <c r="C72" s="110">
        <v>8.0299999999999996E-2</v>
      </c>
      <c r="D72" s="103">
        <f t="shared" si="0"/>
        <v>43.74</v>
      </c>
      <c r="E72" s="110"/>
      <c r="F72" s="110">
        <v>0.2276</v>
      </c>
      <c r="G72" s="103">
        <f t="shared" si="9"/>
        <v>22.759999999999998</v>
      </c>
      <c r="H72" s="103">
        <f t="shared" si="2"/>
        <v>227.59999999999997</v>
      </c>
      <c r="I72" s="103">
        <f t="shared" si="12"/>
        <v>42.148148148148138</v>
      </c>
      <c r="J72" s="103">
        <v>0.61680000000000001</v>
      </c>
      <c r="K72" s="110">
        <v>0.26590000000000003</v>
      </c>
      <c r="L72" s="110">
        <v>5.4</v>
      </c>
      <c r="M72" s="110">
        <v>4.9000000000000004</v>
      </c>
      <c r="N72" s="110">
        <v>5.8</v>
      </c>
      <c r="O72" s="110">
        <v>5.29</v>
      </c>
      <c r="P72" s="110">
        <v>5.05</v>
      </c>
      <c r="Q72" s="110">
        <v>5.45</v>
      </c>
      <c r="R72" s="106">
        <f t="shared" si="13"/>
        <v>-2.0370370370370425</v>
      </c>
      <c r="S72" s="110">
        <v>4.9800000000000004</v>
      </c>
      <c r="T72" s="110">
        <v>4.21</v>
      </c>
      <c r="U72" s="110">
        <v>5.68</v>
      </c>
      <c r="V72" s="106">
        <f t="shared" si="14"/>
        <v>-7.7777777777777768</v>
      </c>
      <c r="W72" s="110">
        <v>4.71</v>
      </c>
      <c r="X72" s="110">
        <v>4.55</v>
      </c>
      <c r="Y72" s="110">
        <v>5.2</v>
      </c>
      <c r="Z72" s="106">
        <f t="shared" si="11"/>
        <v>-12.777777777777786</v>
      </c>
      <c r="AA72" s="110">
        <v>5.29</v>
      </c>
      <c r="AB72" s="129">
        <f t="shared" si="10"/>
        <v>-0.74000000000000021</v>
      </c>
      <c r="AC72" s="125">
        <f t="shared" si="8"/>
        <v>-2.0370370370370425</v>
      </c>
      <c r="AD72" s="91"/>
      <c r="AE72" s="91"/>
      <c r="AF72" s="91"/>
      <c r="AG72" s="91"/>
      <c r="AH72" s="91"/>
      <c r="AI72" s="91"/>
    </row>
    <row r="73" spans="1:35" s="17" customFormat="1" ht="15.75" customHeight="1" x14ac:dyDescent="0.25">
      <c r="A73" s="110">
        <v>4.6699999999999998E-2</v>
      </c>
      <c r="B73" s="110">
        <v>0.30840000000000001</v>
      </c>
      <c r="C73" s="110">
        <v>0.11020000000000001</v>
      </c>
      <c r="D73" s="103">
        <f t="shared" si="0"/>
        <v>30.84</v>
      </c>
      <c r="E73" s="110"/>
      <c r="F73" s="110">
        <v>0.14460000000000001</v>
      </c>
      <c r="G73" s="103">
        <f t="shared" si="9"/>
        <v>14.46</v>
      </c>
      <c r="H73" s="103">
        <f t="shared" si="2"/>
        <v>144.60000000000002</v>
      </c>
      <c r="I73" s="103">
        <f t="shared" si="12"/>
        <v>32.641083521444699</v>
      </c>
      <c r="J73" s="110">
        <v>0.4037</v>
      </c>
      <c r="K73" s="110">
        <v>0.1903</v>
      </c>
      <c r="L73" s="110">
        <v>4.43</v>
      </c>
      <c r="M73" s="110">
        <v>3.3</v>
      </c>
      <c r="N73" s="110">
        <v>5.03</v>
      </c>
      <c r="O73" s="110">
        <v>3.77</v>
      </c>
      <c r="P73" s="110">
        <v>2.75</v>
      </c>
      <c r="Q73" s="110">
        <v>4.3499999999999996</v>
      </c>
      <c r="R73" s="106">
        <f t="shared" si="13"/>
        <v>-14.898419864559814</v>
      </c>
      <c r="S73" s="110">
        <v>3.99</v>
      </c>
      <c r="T73" s="110">
        <v>3.2</v>
      </c>
      <c r="U73" s="110">
        <v>4.5</v>
      </c>
      <c r="V73" s="106">
        <f t="shared" si="14"/>
        <v>-9.9322799097065353</v>
      </c>
      <c r="W73" s="110">
        <v>3.75</v>
      </c>
      <c r="X73" s="110">
        <v>3.25</v>
      </c>
      <c r="Y73" s="110">
        <v>4.8499999999999996</v>
      </c>
      <c r="Z73" s="106">
        <f t="shared" si="11"/>
        <v>-15.349887133182838</v>
      </c>
      <c r="AA73" s="110">
        <v>3.99</v>
      </c>
      <c r="AB73" s="129">
        <f t="shared" si="10"/>
        <v>-0.75999999999999979</v>
      </c>
      <c r="AC73" s="125">
        <f t="shared" si="8"/>
        <v>-9.9322799097065353</v>
      </c>
      <c r="AD73" s="91"/>
      <c r="AE73" s="91"/>
      <c r="AF73" s="91"/>
      <c r="AG73" s="91"/>
      <c r="AH73" s="91"/>
      <c r="AI73" s="91"/>
    </row>
    <row r="74" spans="1:35" s="17" customFormat="1" ht="15.75" customHeight="1" x14ac:dyDescent="0.25">
      <c r="A74" s="110">
        <v>7.7700000000000005E-2</v>
      </c>
      <c r="B74" s="110">
        <v>0.59440000000000004</v>
      </c>
      <c r="C74" s="110">
        <v>0.15409999999999999</v>
      </c>
      <c r="D74" s="103">
        <f t="shared" si="0"/>
        <v>59.440000000000005</v>
      </c>
      <c r="E74" s="110"/>
      <c r="F74" s="110">
        <v>0.15659999999999999</v>
      </c>
      <c r="G74" s="103">
        <f t="shared" si="9"/>
        <v>15.659999999999998</v>
      </c>
      <c r="H74" s="103">
        <f t="shared" si="2"/>
        <v>156.6</v>
      </c>
      <c r="I74" s="103">
        <f t="shared" si="12"/>
        <v>31.257485029940121</v>
      </c>
      <c r="J74" s="110">
        <v>0.6673</v>
      </c>
      <c r="K74" s="110">
        <v>0.2447</v>
      </c>
      <c r="L74" s="110">
        <v>5.01</v>
      </c>
      <c r="M74" s="110">
        <v>4.3</v>
      </c>
      <c r="N74" s="110">
        <v>5.7</v>
      </c>
      <c r="O74" s="110">
        <v>4.93</v>
      </c>
      <c r="P74" s="110">
        <v>4.3499999999999996</v>
      </c>
      <c r="Q74" s="110">
        <v>5.35</v>
      </c>
      <c r="R74" s="106">
        <f t="shared" si="13"/>
        <v>-1.5968063872255505</v>
      </c>
      <c r="S74" s="110">
        <v>4.76</v>
      </c>
      <c r="T74" s="110">
        <v>3.58</v>
      </c>
      <c r="U74" s="110">
        <v>5.4</v>
      </c>
      <c r="V74" s="106">
        <f t="shared" si="14"/>
        <v>-4.9900199600798407</v>
      </c>
      <c r="W74" s="110">
        <v>4.6100000000000003</v>
      </c>
      <c r="X74" s="110">
        <v>3.27</v>
      </c>
      <c r="Y74" s="110">
        <v>5.32</v>
      </c>
      <c r="Z74" s="106">
        <f t="shared" si="11"/>
        <v>-7.9840319361277352</v>
      </c>
      <c r="AA74" s="110">
        <v>4.93</v>
      </c>
      <c r="AB74" s="129">
        <f t="shared" si="10"/>
        <v>-0.95000000000000018</v>
      </c>
      <c r="AC74" s="125">
        <f t="shared" si="8"/>
        <v>-1.5968063872255505</v>
      </c>
      <c r="AD74" s="91"/>
      <c r="AE74" s="91"/>
      <c r="AF74" s="91"/>
      <c r="AG74" s="91"/>
      <c r="AH74" s="91"/>
      <c r="AI74" s="91"/>
    </row>
    <row r="75" spans="1:35" s="17" customFormat="1" ht="15.75" customHeight="1" x14ac:dyDescent="0.25">
      <c r="A75" s="110">
        <v>3.5099999999999999E-2</v>
      </c>
      <c r="B75" s="110">
        <v>0.3589</v>
      </c>
      <c r="C75" s="110">
        <v>0.1124</v>
      </c>
      <c r="D75" s="103">
        <f t="shared" si="0"/>
        <v>35.89</v>
      </c>
      <c r="E75" s="110"/>
      <c r="F75" s="110">
        <v>7.9100000000000004E-2</v>
      </c>
      <c r="G75" s="103">
        <f t="shared" si="9"/>
        <v>7.91</v>
      </c>
      <c r="H75" s="103">
        <f t="shared" si="2"/>
        <v>79.099999999999994</v>
      </c>
      <c r="I75" s="103">
        <f t="shared" si="12"/>
        <v>16.617647058823529</v>
      </c>
      <c r="J75" s="110">
        <v>0.45979999999999999</v>
      </c>
      <c r="K75" s="110">
        <v>0.1676</v>
      </c>
      <c r="L75" s="110">
        <v>4.76</v>
      </c>
      <c r="M75" s="110">
        <v>3.8</v>
      </c>
      <c r="N75" s="110">
        <v>5.78</v>
      </c>
      <c r="O75" s="110">
        <v>4.66</v>
      </c>
      <c r="P75" s="110">
        <v>4.0999999999999996</v>
      </c>
      <c r="Q75" s="110">
        <v>5.2</v>
      </c>
      <c r="R75" s="106">
        <f t="shared" si="13"/>
        <v>-2.1008403361344463</v>
      </c>
      <c r="S75" s="110">
        <v>4.62</v>
      </c>
      <c r="T75" s="110">
        <v>4.0999999999999996</v>
      </c>
      <c r="U75" s="110">
        <v>5.15</v>
      </c>
      <c r="V75" s="106">
        <f t="shared" si="14"/>
        <v>-2.9411764705882288</v>
      </c>
      <c r="W75" s="110">
        <v>4.6399999999999997</v>
      </c>
      <c r="X75" s="110">
        <v>4.4800000000000004</v>
      </c>
      <c r="Y75" s="110">
        <v>4.8</v>
      </c>
      <c r="Z75" s="106">
        <f t="shared" si="11"/>
        <v>-2.5210084033613471</v>
      </c>
      <c r="AA75" s="110">
        <v>4.66</v>
      </c>
      <c r="AB75" s="129">
        <f t="shared" si="10"/>
        <v>-1.2399999999999998</v>
      </c>
      <c r="AC75" s="125">
        <f t="shared" si="8"/>
        <v>-2.1008403361344463</v>
      </c>
      <c r="AD75" s="91"/>
      <c r="AE75" s="91"/>
      <c r="AF75" s="91"/>
      <c r="AG75" s="91"/>
      <c r="AH75" s="91"/>
      <c r="AI75" s="91"/>
    </row>
    <row r="76" spans="1:35" s="17" customFormat="1" ht="15.75" customHeight="1" x14ac:dyDescent="0.25">
      <c r="A76" s="110">
        <v>4.58E-2</v>
      </c>
      <c r="B76" s="110">
        <v>0.38690000000000002</v>
      </c>
      <c r="C76" s="110">
        <v>0.10589999999999999</v>
      </c>
      <c r="D76" s="103">
        <f t="shared" si="0"/>
        <v>38.690000000000005</v>
      </c>
      <c r="E76" s="110"/>
      <c r="F76" s="110">
        <v>0.12529999999999999</v>
      </c>
      <c r="G76" s="103">
        <f t="shared" si="9"/>
        <v>12.53</v>
      </c>
      <c r="H76" s="103">
        <f t="shared" si="2"/>
        <v>125.3</v>
      </c>
      <c r="I76" s="103">
        <f t="shared" si="12"/>
        <v>32.887139107611546</v>
      </c>
      <c r="J76" s="110">
        <v>0.65610000000000002</v>
      </c>
      <c r="K76" s="110">
        <v>0.30719999999999997</v>
      </c>
      <c r="L76" s="110">
        <v>3.81</v>
      </c>
      <c r="M76" s="110">
        <v>3.3</v>
      </c>
      <c r="N76" s="110">
        <v>3.96</v>
      </c>
      <c r="O76" s="110">
        <v>3.31</v>
      </c>
      <c r="P76" s="110">
        <v>1.57</v>
      </c>
      <c r="Q76" s="110">
        <v>4.0999999999999996</v>
      </c>
      <c r="R76" s="106">
        <f t="shared" si="13"/>
        <v>-13.123359580052494</v>
      </c>
      <c r="S76" s="110">
        <v>3.67</v>
      </c>
      <c r="T76" s="110">
        <v>3.35</v>
      </c>
      <c r="U76" s="110">
        <v>3.95</v>
      </c>
      <c r="V76" s="106">
        <f t="shared" si="14"/>
        <v>-3.6745406824147016</v>
      </c>
      <c r="W76" s="110">
        <v>3.54</v>
      </c>
      <c r="X76" s="110">
        <v>2.93</v>
      </c>
      <c r="Y76" s="110">
        <v>4.0999999999999996</v>
      </c>
      <c r="Z76" s="106">
        <f t="shared" si="11"/>
        <v>-7.0866141732283463</v>
      </c>
      <c r="AA76" s="110">
        <v>3.67</v>
      </c>
      <c r="AB76" s="129">
        <f t="shared" si="10"/>
        <v>0.2799999999999998</v>
      </c>
      <c r="AC76" s="125">
        <f t="shared" si="8"/>
        <v>-3.6745406824147016</v>
      </c>
      <c r="AD76" s="91"/>
      <c r="AE76" s="91"/>
      <c r="AF76" s="91"/>
      <c r="AG76" s="91"/>
      <c r="AH76" s="91"/>
      <c r="AI76" s="91"/>
    </row>
    <row r="77" spans="1:35" s="17" customFormat="1" ht="15.75" customHeight="1" x14ac:dyDescent="0.25">
      <c r="A77" s="110">
        <v>5.21E-2</v>
      </c>
      <c r="B77" s="110">
        <v>0.45419999999999999</v>
      </c>
      <c r="C77" s="110">
        <v>0.1104</v>
      </c>
      <c r="D77" s="103">
        <f t="shared" si="0"/>
        <v>45.42</v>
      </c>
      <c r="E77" s="110"/>
      <c r="F77" s="110">
        <v>0.2384</v>
      </c>
      <c r="G77" s="103">
        <f t="shared" si="9"/>
        <v>23.84</v>
      </c>
      <c r="H77" s="103">
        <f t="shared" si="2"/>
        <v>238.4</v>
      </c>
      <c r="I77" s="103">
        <f t="shared" si="12"/>
        <v>56.226415094339622</v>
      </c>
      <c r="J77" s="103">
        <v>0.69530000000000003</v>
      </c>
      <c r="K77" s="110">
        <v>0.29499999999999998</v>
      </c>
      <c r="L77" s="110">
        <v>4.24</v>
      </c>
      <c r="M77" s="110">
        <v>3.95</v>
      </c>
      <c r="N77" s="110">
        <v>4.6500000000000004</v>
      </c>
      <c r="O77" s="110">
        <v>4.0599999999999996</v>
      </c>
      <c r="P77" s="110">
        <v>2.9</v>
      </c>
      <c r="Q77" s="110">
        <v>5.08</v>
      </c>
      <c r="R77" s="106">
        <f t="shared" si="13"/>
        <v>-4.2452830188679389</v>
      </c>
      <c r="S77" s="110">
        <v>4.0199999999999996</v>
      </c>
      <c r="T77" s="110">
        <v>3.75</v>
      </c>
      <c r="U77" s="110">
        <v>4.45</v>
      </c>
      <c r="V77" s="106">
        <f t="shared" si="14"/>
        <v>-5.1886792452830335</v>
      </c>
      <c r="W77" s="110">
        <v>4.04</v>
      </c>
      <c r="X77" s="110">
        <v>3.75</v>
      </c>
      <c r="Y77" s="110">
        <v>4.4000000000000004</v>
      </c>
      <c r="Z77" s="106">
        <f t="shared" si="11"/>
        <v>-4.7169811320754755</v>
      </c>
      <c r="AA77" s="110">
        <v>4.0599999999999996</v>
      </c>
      <c r="AB77" s="129">
        <f t="shared" si="10"/>
        <v>0.52999999999999936</v>
      </c>
      <c r="AC77" s="125">
        <f t="shared" si="8"/>
        <v>-4.2452830188679389</v>
      </c>
      <c r="AD77" s="91"/>
      <c r="AE77" s="91"/>
      <c r="AF77" s="91"/>
      <c r="AG77" s="91"/>
      <c r="AH77" s="91"/>
      <c r="AI77" s="91"/>
    </row>
    <row r="78" spans="1:35" s="17" customFormat="1" ht="15.75" customHeight="1" x14ac:dyDescent="0.25">
      <c r="A78" s="110">
        <v>0.1191</v>
      </c>
      <c r="B78" s="110">
        <v>0.5383</v>
      </c>
      <c r="C78" s="110">
        <v>0.15040000000000001</v>
      </c>
      <c r="D78" s="103">
        <f t="shared" si="0"/>
        <v>53.83</v>
      </c>
      <c r="E78" s="110"/>
      <c r="F78" s="110">
        <v>0.35899999999999999</v>
      </c>
      <c r="G78" s="103">
        <f t="shared" si="9"/>
        <v>35.9</v>
      </c>
      <c r="H78" s="103">
        <f t="shared" si="2"/>
        <v>359</v>
      </c>
      <c r="I78" s="103">
        <f t="shared" si="12"/>
        <v>98.08743169398906</v>
      </c>
      <c r="J78" s="110">
        <v>0.78500000000000003</v>
      </c>
      <c r="K78" s="110">
        <v>0.38690000000000002</v>
      </c>
      <c r="L78" s="110">
        <v>3.66</v>
      </c>
      <c r="M78" s="110">
        <v>3.2</v>
      </c>
      <c r="N78" s="110">
        <v>4.4000000000000004</v>
      </c>
      <c r="O78" s="110">
        <v>3.41</v>
      </c>
      <c r="P78" s="110">
        <v>1.38</v>
      </c>
      <c r="Q78" s="110">
        <v>3.75</v>
      </c>
      <c r="R78" s="106">
        <f t="shared" si="13"/>
        <v>-6.830601092896174</v>
      </c>
      <c r="S78" s="110">
        <v>3.52</v>
      </c>
      <c r="T78" s="110">
        <v>3.19</v>
      </c>
      <c r="U78" s="110">
        <v>4.09</v>
      </c>
      <c r="V78" s="106">
        <f t="shared" si="14"/>
        <v>-3.8251366120218613</v>
      </c>
      <c r="W78" s="110">
        <v>3.49</v>
      </c>
      <c r="X78" s="110">
        <v>2.65</v>
      </c>
      <c r="Y78" s="110">
        <v>3.88</v>
      </c>
      <c r="Z78" s="106">
        <f t="shared" si="11"/>
        <v>-4.6448087431693974</v>
      </c>
      <c r="AA78" s="110">
        <v>3.52</v>
      </c>
      <c r="AB78" s="129">
        <f t="shared" si="10"/>
        <v>0.41999999999999993</v>
      </c>
      <c r="AC78" s="125">
        <f t="shared" si="8"/>
        <v>-3.8251366120218613</v>
      </c>
      <c r="AD78" s="91"/>
      <c r="AE78" s="91"/>
      <c r="AF78" s="91"/>
      <c r="AG78" s="91"/>
      <c r="AH78" s="91"/>
      <c r="AI78" s="91"/>
    </row>
    <row r="79" spans="1:35" s="17" customFormat="1" ht="15.75" customHeight="1" x14ac:dyDescent="0.25">
      <c r="A79" s="110">
        <v>6.275E-2</v>
      </c>
      <c r="B79" s="110">
        <v>0.44018333333333337</v>
      </c>
      <c r="C79" s="110">
        <v>0.1239</v>
      </c>
      <c r="D79" s="103">
        <f t="shared" si="0"/>
        <v>44.018333333333338</v>
      </c>
      <c r="E79" s="110"/>
      <c r="F79" s="110">
        <v>0.18383333333333332</v>
      </c>
      <c r="G79" s="103">
        <f t="shared" si="9"/>
        <v>18.383333333333333</v>
      </c>
      <c r="H79" s="103">
        <f t="shared" si="2"/>
        <v>183.83333333333331</v>
      </c>
      <c r="I79" s="103">
        <f t="shared" si="12"/>
        <v>42.570436125048239</v>
      </c>
      <c r="J79" s="110">
        <v>0.61120000000000008</v>
      </c>
      <c r="K79" s="110">
        <v>0.26528333333333332</v>
      </c>
      <c r="L79" s="110">
        <v>4.3183333333333334</v>
      </c>
      <c r="M79" s="110">
        <v>3.6416666666666662</v>
      </c>
      <c r="N79" s="110">
        <v>4.9200000000000008</v>
      </c>
      <c r="O79" s="110">
        <v>4.0199999999999996</v>
      </c>
      <c r="P79" s="110">
        <v>2.8416666666666668</v>
      </c>
      <c r="Q79" s="110">
        <v>4.6383333333333328</v>
      </c>
      <c r="R79" s="106">
        <f t="shared" si="13"/>
        <v>-6.9085295252798247</v>
      </c>
      <c r="S79" s="110">
        <v>4.09</v>
      </c>
      <c r="T79" s="110">
        <v>3.5283333333333329</v>
      </c>
      <c r="U79" s="110">
        <v>4.59</v>
      </c>
      <c r="V79" s="106">
        <f t="shared" si="14"/>
        <v>-5.2875337707448899</v>
      </c>
      <c r="W79" s="110">
        <v>4.01</v>
      </c>
      <c r="X79" s="110">
        <v>3.3883333333333332</v>
      </c>
      <c r="Y79" s="110">
        <v>4.5583333333333327</v>
      </c>
      <c r="Z79" s="106" t="e">
        <f>((#REF!-L79)/L79)*100</f>
        <v>#REF!</v>
      </c>
      <c r="AA79" s="110">
        <v>4.09</v>
      </c>
      <c r="AB79" s="129">
        <f t="shared" si="10"/>
        <v>0.13166666666666682</v>
      </c>
      <c r="AC79" s="125">
        <f t="shared" si="8"/>
        <v>-5.2875337707448899</v>
      </c>
      <c r="AD79" s="91"/>
      <c r="AE79" s="91"/>
      <c r="AF79" s="91"/>
      <c r="AG79" s="91"/>
      <c r="AH79" s="91"/>
      <c r="AI79" s="91"/>
    </row>
    <row r="80" spans="1:35" s="17" customFormat="1" ht="15.75" customHeight="1" x14ac:dyDescent="0.25">
      <c r="A80" s="110">
        <v>4.8899999999999999E-2</v>
      </c>
      <c r="B80" s="110">
        <v>0.3589</v>
      </c>
      <c r="C80" s="110">
        <v>9.8599999999999993E-2</v>
      </c>
      <c r="D80" s="103">
        <f t="shared" ref="D80:D102" si="15">B80*100</f>
        <v>35.89</v>
      </c>
      <c r="E80" s="110"/>
      <c r="F80" s="110">
        <v>0.28899999999999998</v>
      </c>
      <c r="G80" s="103">
        <f t="shared" si="9"/>
        <v>28.9</v>
      </c>
      <c r="H80" s="103">
        <f t="shared" ref="H80:H102" si="16">G80*10</f>
        <v>289</v>
      </c>
      <c r="I80" s="103">
        <f t="shared" si="12"/>
        <v>57.569721115537853</v>
      </c>
      <c r="J80" s="110">
        <v>0.70089999999999997</v>
      </c>
      <c r="K80" s="110">
        <v>0.46350000000000002</v>
      </c>
      <c r="L80" s="110">
        <v>5.0199999999999996</v>
      </c>
      <c r="M80" s="110">
        <v>4.9000000000000004</v>
      </c>
      <c r="N80" s="110">
        <v>5.3</v>
      </c>
      <c r="O80" s="110">
        <v>4.3499999999999996</v>
      </c>
      <c r="P80" s="110">
        <v>3.93</v>
      </c>
      <c r="Q80" s="110">
        <v>5.25</v>
      </c>
      <c r="R80" s="106">
        <f t="shared" si="13"/>
        <v>-13.346613545816732</v>
      </c>
      <c r="S80" s="110">
        <v>4.79</v>
      </c>
      <c r="T80" s="110">
        <v>4.12</v>
      </c>
      <c r="U80" s="110">
        <v>5.04</v>
      </c>
      <c r="V80" s="106">
        <f t="shared" si="14"/>
        <v>-4.5816733067728999</v>
      </c>
      <c r="W80" s="110">
        <v>4.7699999999999996</v>
      </c>
      <c r="X80" s="110">
        <v>4.42</v>
      </c>
      <c r="Y80" s="110">
        <v>4.9800000000000004</v>
      </c>
      <c r="Z80" s="106">
        <f t="shared" ref="Z80:Z102" si="17">((W80-L80)/L80)*100</f>
        <v>-4.9800796812749004</v>
      </c>
      <c r="AA80" s="110">
        <v>4.7699999999999996</v>
      </c>
      <c r="AB80" s="129">
        <f t="shared" si="10"/>
        <v>-0.84999999999999964</v>
      </c>
      <c r="AC80" s="125">
        <f t="shared" ref="AC80:AC102" si="18">(AA80-L80)/L80*100</f>
        <v>-4.9800796812749004</v>
      </c>
      <c r="AD80" s="91"/>
      <c r="AE80" s="91"/>
      <c r="AF80" s="91"/>
      <c r="AG80" s="91"/>
      <c r="AH80" s="91"/>
      <c r="AI80" s="91"/>
    </row>
    <row r="81" spans="1:35" s="17" customFormat="1" ht="15.75" customHeight="1" x14ac:dyDescent="0.25">
      <c r="A81" s="110">
        <v>5.6399999999999999E-2</v>
      </c>
      <c r="B81" s="110">
        <v>0.5383</v>
      </c>
      <c r="C81" s="110">
        <v>0.11559999999999999</v>
      </c>
      <c r="D81" s="103">
        <f t="shared" si="15"/>
        <v>53.83</v>
      </c>
      <c r="E81" s="110"/>
      <c r="F81" s="110">
        <v>0.23860000000000001</v>
      </c>
      <c r="G81" s="103">
        <f t="shared" si="9"/>
        <v>23.86</v>
      </c>
      <c r="H81" s="103">
        <f t="shared" si="16"/>
        <v>238.6</v>
      </c>
      <c r="I81" s="103">
        <f t="shared" si="12"/>
        <v>56.273584905660371</v>
      </c>
      <c r="J81" s="110">
        <v>0.77380000000000004</v>
      </c>
      <c r="K81" s="110">
        <v>0.34279999999999999</v>
      </c>
      <c r="L81" s="110">
        <v>4.24</v>
      </c>
      <c r="M81" s="110">
        <v>2.6</v>
      </c>
      <c r="N81" s="110">
        <v>4.7</v>
      </c>
      <c r="O81" s="110">
        <v>3.59</v>
      </c>
      <c r="P81" s="110">
        <v>3.15</v>
      </c>
      <c r="Q81" s="110">
        <v>4.3</v>
      </c>
      <c r="R81" s="106">
        <f t="shared" si="13"/>
        <v>-15.330188679245291</v>
      </c>
      <c r="S81" s="110">
        <v>4.08</v>
      </c>
      <c r="T81" s="110">
        <v>3.77</v>
      </c>
      <c r="U81" s="110">
        <v>4.9000000000000004</v>
      </c>
      <c r="V81" s="106">
        <f t="shared" si="14"/>
        <v>-3.7735849056603805</v>
      </c>
      <c r="W81" s="110">
        <v>3.84</v>
      </c>
      <c r="X81" s="110">
        <v>3.32</v>
      </c>
      <c r="Y81" s="110">
        <v>4.47</v>
      </c>
      <c r="Z81" s="106">
        <f t="shared" si="17"/>
        <v>-9.4339622641509511</v>
      </c>
      <c r="AA81" s="110">
        <v>4.08</v>
      </c>
      <c r="AB81" s="129">
        <f t="shared" si="10"/>
        <v>1.9999999999999574E-2</v>
      </c>
      <c r="AC81" s="125">
        <f t="shared" si="18"/>
        <v>-3.7735849056603805</v>
      </c>
      <c r="AD81" s="91"/>
      <c r="AE81" s="91"/>
      <c r="AF81" s="91"/>
      <c r="AG81" s="91"/>
      <c r="AH81" s="91"/>
      <c r="AI81" s="91"/>
    </row>
    <row r="82" spans="1:35" s="17" customFormat="1" ht="15.75" customHeight="1" x14ac:dyDescent="0.25">
      <c r="A82" s="110">
        <v>4.1000000000000002E-2</v>
      </c>
      <c r="B82" s="110">
        <v>0.4037</v>
      </c>
      <c r="C82" s="110">
        <v>0.1026</v>
      </c>
      <c r="D82" s="103">
        <f t="shared" si="15"/>
        <v>40.369999999999997</v>
      </c>
      <c r="E82" s="110"/>
      <c r="F82" s="110">
        <v>3.9300000000000002E-2</v>
      </c>
      <c r="G82" s="103">
        <f t="shared" si="9"/>
        <v>3.93</v>
      </c>
      <c r="H82" s="103">
        <f t="shared" si="16"/>
        <v>39.300000000000004</v>
      </c>
      <c r="I82" s="103">
        <f t="shared" si="12"/>
        <v>8.4881209503239745</v>
      </c>
      <c r="J82" s="110">
        <v>0.37569999999999998</v>
      </c>
      <c r="K82" s="110">
        <v>0.1171</v>
      </c>
      <c r="L82" s="110">
        <v>4.63</v>
      </c>
      <c r="M82" s="110">
        <v>4.22</v>
      </c>
      <c r="N82" s="110">
        <v>4.95</v>
      </c>
      <c r="O82" s="110">
        <v>4.17</v>
      </c>
      <c r="P82" s="110">
        <v>3.05</v>
      </c>
      <c r="Q82" s="110">
        <v>4.8</v>
      </c>
      <c r="R82" s="106">
        <f t="shared" si="13"/>
        <v>-9.9352051835853121</v>
      </c>
      <c r="S82" s="110">
        <v>4.34</v>
      </c>
      <c r="T82" s="110">
        <v>4.13</v>
      </c>
      <c r="U82" s="110">
        <v>4.47</v>
      </c>
      <c r="V82" s="106">
        <f t="shared" si="14"/>
        <v>-6.263498920086394</v>
      </c>
      <c r="W82" s="110">
        <v>4.45</v>
      </c>
      <c r="X82" s="110">
        <v>4.25</v>
      </c>
      <c r="Y82" s="110">
        <v>4.9800000000000004</v>
      </c>
      <c r="Z82" s="106">
        <f t="shared" si="17"/>
        <v>-3.8876889848812031</v>
      </c>
      <c r="AA82" s="110">
        <v>4.45</v>
      </c>
      <c r="AB82" s="129">
        <f t="shared" si="10"/>
        <v>0.25</v>
      </c>
      <c r="AC82" s="125">
        <f t="shared" si="18"/>
        <v>-3.8876889848812031</v>
      </c>
      <c r="AD82" s="91"/>
      <c r="AE82" s="91"/>
      <c r="AF82" s="91"/>
      <c r="AG82" s="91"/>
      <c r="AH82" s="91"/>
      <c r="AI82" s="91"/>
    </row>
    <row r="83" spans="1:35" s="17" customFormat="1" ht="15.75" customHeight="1" x14ac:dyDescent="0.25">
      <c r="A83" s="110">
        <v>3.9699999999999999E-2</v>
      </c>
      <c r="B83" s="110">
        <v>0.33639999999999998</v>
      </c>
      <c r="C83" s="110">
        <v>7.0800000000000002E-2</v>
      </c>
      <c r="D83" s="103">
        <f t="shared" si="15"/>
        <v>33.64</v>
      </c>
      <c r="E83" s="110"/>
      <c r="F83" s="110">
        <v>0.12130000000000001</v>
      </c>
      <c r="G83" s="103">
        <f t="shared" si="9"/>
        <v>12.13</v>
      </c>
      <c r="H83" s="103">
        <f t="shared" si="16"/>
        <v>121.30000000000001</v>
      </c>
      <c r="I83" s="103">
        <f t="shared" si="12"/>
        <v>30.786802030456855</v>
      </c>
      <c r="J83" s="110">
        <v>0.37009999999999998</v>
      </c>
      <c r="K83" s="110">
        <v>0.1764</v>
      </c>
      <c r="L83" s="110">
        <v>3.94</v>
      </c>
      <c r="M83" s="110">
        <v>3.75</v>
      </c>
      <c r="N83" s="110">
        <v>4</v>
      </c>
      <c r="O83" s="110">
        <v>3.75</v>
      </c>
      <c r="P83" s="110">
        <v>3.55</v>
      </c>
      <c r="Q83" s="110">
        <v>3.9</v>
      </c>
      <c r="R83" s="106">
        <f t="shared" si="13"/>
        <v>-4.8223350253807089</v>
      </c>
      <c r="S83" s="110">
        <v>4.05</v>
      </c>
      <c r="T83" s="110">
        <v>3.95</v>
      </c>
      <c r="U83" s="110">
        <v>4.13</v>
      </c>
      <c r="V83" s="106">
        <f t="shared" si="14"/>
        <v>2.7918781725888295</v>
      </c>
      <c r="W83" s="110">
        <v>4.17</v>
      </c>
      <c r="X83" s="110">
        <v>3.85</v>
      </c>
      <c r="Y83" s="110">
        <v>4.7</v>
      </c>
      <c r="Z83" s="106">
        <f t="shared" si="17"/>
        <v>5.8375634517766493</v>
      </c>
      <c r="AA83" s="110">
        <v>4.17</v>
      </c>
      <c r="AB83" s="129">
        <f t="shared" si="10"/>
        <v>-0.48</v>
      </c>
      <c r="AC83" s="125">
        <f t="shared" si="18"/>
        <v>5.8375634517766493</v>
      </c>
      <c r="AD83" s="91"/>
      <c r="AE83" s="91"/>
      <c r="AF83" s="91"/>
      <c r="AG83" s="91"/>
      <c r="AH83" s="91"/>
      <c r="AI83" s="91"/>
    </row>
    <row r="84" spans="1:35" s="17" customFormat="1" ht="15.75" customHeight="1" x14ac:dyDescent="0.25">
      <c r="A84" s="110">
        <v>4.2999999999999997E-2</v>
      </c>
      <c r="B84" s="110">
        <v>0.41499999999999998</v>
      </c>
      <c r="C84" s="110">
        <v>9.9500000000000005E-2</v>
      </c>
      <c r="D84" s="103">
        <f t="shared" si="15"/>
        <v>41.5</v>
      </c>
      <c r="E84" s="110"/>
      <c r="F84" s="110">
        <v>0.1862</v>
      </c>
      <c r="G84" s="103">
        <f t="shared" si="9"/>
        <v>18.62</v>
      </c>
      <c r="H84" s="103">
        <f t="shared" si="16"/>
        <v>186.20000000000002</v>
      </c>
      <c r="I84" s="103">
        <f t="shared" si="12"/>
        <v>43.708920187793431</v>
      </c>
      <c r="J84" s="110">
        <v>0.72899999999999998</v>
      </c>
      <c r="K84" s="110">
        <v>0.32779999999999998</v>
      </c>
      <c r="L84" s="110">
        <v>4.26</v>
      </c>
      <c r="M84" s="110">
        <v>4.1500000000000004</v>
      </c>
      <c r="N84" s="110">
        <v>4.3899999999999997</v>
      </c>
      <c r="O84" s="110">
        <v>3.95</v>
      </c>
      <c r="P84" s="110">
        <v>3.9</v>
      </c>
      <c r="Q84" s="110">
        <v>4</v>
      </c>
      <c r="R84" s="106">
        <f t="shared" si="13"/>
        <v>-7.2769953051643101</v>
      </c>
      <c r="S84" s="110">
        <v>4.26</v>
      </c>
      <c r="T84" s="110">
        <v>4.18</v>
      </c>
      <c r="U84" s="110">
        <v>4.37</v>
      </c>
      <c r="V84" s="106">
        <f t="shared" si="14"/>
        <v>0</v>
      </c>
      <c r="W84" s="110">
        <v>4.2300000000000004</v>
      </c>
      <c r="X84" s="110">
        <v>4.2</v>
      </c>
      <c r="Y84" s="110">
        <v>4.2699999999999996</v>
      </c>
      <c r="Z84" s="106">
        <f t="shared" si="17"/>
        <v>-0.70422535211266102</v>
      </c>
      <c r="AA84" s="110">
        <v>4.26</v>
      </c>
      <c r="AB84" s="129">
        <f t="shared" si="10"/>
        <v>1.58</v>
      </c>
      <c r="AC84" s="125">
        <f t="shared" si="18"/>
        <v>0</v>
      </c>
      <c r="AD84" s="91"/>
      <c r="AE84" s="91"/>
      <c r="AF84" s="91"/>
      <c r="AG84" s="91"/>
      <c r="AH84" s="91"/>
      <c r="AI84" s="91"/>
    </row>
    <row r="85" spans="1:35" s="17" customFormat="1" ht="15.75" customHeight="1" x14ac:dyDescent="0.25">
      <c r="A85" s="110">
        <v>5.3800000000000001E-2</v>
      </c>
      <c r="B85" s="110">
        <v>0.443</v>
      </c>
      <c r="C85" s="110">
        <v>0.1293</v>
      </c>
      <c r="D85" s="103">
        <f t="shared" si="15"/>
        <v>44.3</v>
      </c>
      <c r="E85" s="110"/>
      <c r="F85" s="110">
        <v>7.6799999999999993E-2</v>
      </c>
      <c r="G85" s="103">
        <f t="shared" si="9"/>
        <v>7.68</v>
      </c>
      <c r="H85" s="103">
        <f t="shared" si="16"/>
        <v>76.8</v>
      </c>
      <c r="I85" s="103">
        <f t="shared" si="12"/>
        <v>15.32934131736527</v>
      </c>
      <c r="J85" s="110">
        <v>0.3589</v>
      </c>
      <c r="K85" s="110">
        <v>0.1411</v>
      </c>
      <c r="L85" s="110">
        <v>5.01</v>
      </c>
      <c r="M85" s="110">
        <v>4.45</v>
      </c>
      <c r="N85" s="110">
        <v>5.31</v>
      </c>
      <c r="O85" s="110">
        <v>4.07</v>
      </c>
      <c r="P85" s="110">
        <v>1.59</v>
      </c>
      <c r="Q85" s="110">
        <v>5.5</v>
      </c>
      <c r="R85" s="106">
        <f t="shared" si="13"/>
        <v>-18.762475049900189</v>
      </c>
      <c r="S85" s="110">
        <v>4.88</v>
      </c>
      <c r="T85" s="110">
        <v>4.43</v>
      </c>
      <c r="U85" s="110">
        <v>5.35</v>
      </c>
      <c r="V85" s="106">
        <f t="shared" si="14"/>
        <v>-2.5948103792415149</v>
      </c>
      <c r="W85" s="110">
        <v>4.6500000000000004</v>
      </c>
      <c r="X85" s="110">
        <v>4.37</v>
      </c>
      <c r="Y85" s="110">
        <v>5.09</v>
      </c>
      <c r="Z85" s="106">
        <f t="shared" si="17"/>
        <v>-7.1856287425149583</v>
      </c>
      <c r="AA85" s="110">
        <v>4.88</v>
      </c>
      <c r="AB85" s="129">
        <f t="shared" si="10"/>
        <v>-1.5999999999999996</v>
      </c>
      <c r="AC85" s="125">
        <f t="shared" si="18"/>
        <v>-2.5948103792415149</v>
      </c>
      <c r="AD85" s="91"/>
      <c r="AE85" s="91"/>
      <c r="AF85" s="91"/>
      <c r="AG85" s="91"/>
      <c r="AH85" s="91"/>
      <c r="AI85" s="91"/>
    </row>
    <row r="86" spans="1:35" s="17" customFormat="1" ht="15.75" customHeight="1" x14ac:dyDescent="0.25">
      <c r="A86" s="110">
        <v>6.2700000000000006E-2</v>
      </c>
      <c r="B86" s="110">
        <v>0.42059999999999997</v>
      </c>
      <c r="C86" s="110">
        <v>0.15359999999999999</v>
      </c>
      <c r="D86" s="103">
        <f t="shared" si="15"/>
        <v>42.059999999999995</v>
      </c>
      <c r="E86" s="110"/>
      <c r="F86" s="110">
        <v>0.20300000000000001</v>
      </c>
      <c r="G86" s="103">
        <f t="shared" ref="G86:G102" si="19">F86*100</f>
        <v>20.3</v>
      </c>
      <c r="H86" s="103">
        <f t="shared" si="16"/>
        <v>203</v>
      </c>
      <c r="I86" s="103">
        <f t="shared" si="12"/>
        <v>55.313351498637601</v>
      </c>
      <c r="J86" s="110">
        <v>0.70089999999999997</v>
      </c>
      <c r="K86" s="110">
        <v>0.36259999999999998</v>
      </c>
      <c r="L86" s="110">
        <v>3.67</v>
      </c>
      <c r="M86" s="110">
        <v>2.95</v>
      </c>
      <c r="N86" s="110">
        <v>4.9000000000000004</v>
      </c>
      <c r="O86" s="110">
        <v>3.45</v>
      </c>
      <c r="P86" s="110">
        <v>2.4500000000000002</v>
      </c>
      <c r="Q86" s="110">
        <v>3.69</v>
      </c>
      <c r="R86" s="106">
        <f t="shared" si="13"/>
        <v>-5.9945504087193395</v>
      </c>
      <c r="S86" s="110">
        <v>3.46</v>
      </c>
      <c r="T86" s="110">
        <v>2.85</v>
      </c>
      <c r="U86" s="110">
        <v>4.18</v>
      </c>
      <c r="V86" s="106">
        <f t="shared" si="14"/>
        <v>-5.7220708446866473</v>
      </c>
      <c r="W86" s="110">
        <v>3.44</v>
      </c>
      <c r="X86" s="110">
        <v>3.03</v>
      </c>
      <c r="Y86" s="110">
        <v>3.69</v>
      </c>
      <c r="Z86" s="106">
        <f t="shared" si="17"/>
        <v>-6.2670299727520433</v>
      </c>
      <c r="AA86" s="110">
        <v>3.46</v>
      </c>
      <c r="AB86" s="129">
        <f t="shared" si="10"/>
        <v>0.25</v>
      </c>
      <c r="AC86" s="125">
        <f t="shared" si="18"/>
        <v>-5.7220708446866473</v>
      </c>
      <c r="AD86" s="91"/>
      <c r="AE86" s="91"/>
      <c r="AF86" s="91"/>
      <c r="AG86" s="91"/>
      <c r="AH86" s="91"/>
      <c r="AI86" s="91"/>
    </row>
    <row r="87" spans="1:35" s="17" customFormat="1" ht="15.75" customHeight="1" x14ac:dyDescent="0.25">
      <c r="A87" s="110">
        <v>6.6600000000000006E-2</v>
      </c>
      <c r="B87" s="110">
        <v>0.43180000000000002</v>
      </c>
      <c r="C87" s="110">
        <v>0.13220000000000001</v>
      </c>
      <c r="D87" s="103">
        <f t="shared" si="15"/>
        <v>43.18</v>
      </c>
      <c r="E87" s="110"/>
      <c r="F87" s="110">
        <v>0.19850000000000001</v>
      </c>
      <c r="G87" s="103">
        <f t="shared" si="19"/>
        <v>19.850000000000001</v>
      </c>
      <c r="H87" s="103">
        <f t="shared" si="16"/>
        <v>198.5</v>
      </c>
      <c r="I87" s="103">
        <f t="shared" si="12"/>
        <v>33.083333333333336</v>
      </c>
      <c r="J87" s="110">
        <v>0.70650000000000002</v>
      </c>
      <c r="K87" s="110">
        <v>0.31819999999999998</v>
      </c>
      <c r="L87" s="110">
        <v>6</v>
      </c>
      <c r="M87" s="110">
        <v>5.33</v>
      </c>
      <c r="N87" s="110">
        <v>6.6</v>
      </c>
      <c r="O87" s="110">
        <v>5.64</v>
      </c>
      <c r="P87" s="110">
        <v>5.25</v>
      </c>
      <c r="Q87" s="110">
        <v>6.16</v>
      </c>
      <c r="R87" s="106">
        <f t="shared" si="13"/>
        <v>-6.0000000000000053</v>
      </c>
      <c r="S87" s="110">
        <v>5.84</v>
      </c>
      <c r="T87" s="110">
        <v>5.33</v>
      </c>
      <c r="U87" s="110">
        <v>6.25</v>
      </c>
      <c r="V87" s="106">
        <f t="shared" si="14"/>
        <v>-2.6666666666666687</v>
      </c>
      <c r="W87" s="110">
        <v>5.59</v>
      </c>
      <c r="X87" s="110">
        <v>5</v>
      </c>
      <c r="Y87" s="110">
        <v>5.95</v>
      </c>
      <c r="Z87" s="106">
        <f t="shared" si="17"/>
        <v>-6.8333333333333357</v>
      </c>
      <c r="AA87" s="110">
        <v>5.84</v>
      </c>
      <c r="AB87" s="129">
        <f t="shared" si="10"/>
        <v>-2.56</v>
      </c>
      <c r="AC87" s="125">
        <f t="shared" si="18"/>
        <v>-2.6666666666666687</v>
      </c>
      <c r="AD87" s="91"/>
      <c r="AE87" s="91"/>
      <c r="AF87" s="91"/>
      <c r="AG87" s="91"/>
      <c r="AH87" s="91"/>
      <c r="AI87" s="91"/>
    </row>
    <row r="88" spans="1:35" s="17" customFormat="1" ht="15.75" customHeight="1" x14ac:dyDescent="0.25">
      <c r="A88" s="110">
        <v>7.22E-2</v>
      </c>
      <c r="B88" s="110">
        <v>0.52710000000000001</v>
      </c>
      <c r="C88" s="110">
        <v>0.1411</v>
      </c>
      <c r="D88" s="103">
        <f t="shared" si="15"/>
        <v>52.71</v>
      </c>
      <c r="E88" s="110"/>
      <c r="F88" s="110">
        <v>0.21099999999999999</v>
      </c>
      <c r="G88" s="103">
        <f t="shared" si="19"/>
        <v>21.099999999999998</v>
      </c>
      <c r="H88" s="103">
        <f t="shared" si="16"/>
        <v>210.99999999999997</v>
      </c>
      <c r="I88" s="103">
        <f t="shared" si="12"/>
        <v>55.526315789473678</v>
      </c>
      <c r="J88" s="110">
        <v>0.77380000000000004</v>
      </c>
      <c r="K88" s="110">
        <v>0.33389999999999997</v>
      </c>
      <c r="L88" s="110">
        <v>3.8</v>
      </c>
      <c r="M88" s="110">
        <v>2.15</v>
      </c>
      <c r="N88" s="110">
        <v>4.1500000000000004</v>
      </c>
      <c r="O88" s="110">
        <v>3.4</v>
      </c>
      <c r="P88" s="110">
        <v>3.1</v>
      </c>
      <c r="Q88" s="110">
        <v>3.9</v>
      </c>
      <c r="R88" s="106">
        <f t="shared" si="13"/>
        <v>-10.526315789473681</v>
      </c>
      <c r="S88" s="110">
        <v>3.22</v>
      </c>
      <c r="T88" s="110">
        <v>2.99</v>
      </c>
      <c r="U88" s="110">
        <v>3.65</v>
      </c>
      <c r="V88" s="106">
        <f t="shared" si="14"/>
        <v>-15.263157894736834</v>
      </c>
      <c r="W88" s="110">
        <v>3.41</v>
      </c>
      <c r="X88" s="110">
        <v>3.15</v>
      </c>
      <c r="Y88" s="110">
        <v>3.91</v>
      </c>
      <c r="Z88" s="106">
        <f t="shared" si="17"/>
        <v>-10.263157894736834</v>
      </c>
      <c r="AA88" s="110">
        <v>3.41</v>
      </c>
      <c r="AB88" s="129">
        <f t="shared" si="10"/>
        <v>-9.9999999999999645E-2</v>
      </c>
      <c r="AC88" s="125">
        <f t="shared" si="18"/>
        <v>-10.263157894736834</v>
      </c>
      <c r="AD88" s="91"/>
      <c r="AE88" s="91"/>
      <c r="AF88" s="91"/>
      <c r="AG88" s="91"/>
      <c r="AH88" s="91"/>
      <c r="AI88" s="91"/>
    </row>
    <row r="89" spans="1:35" s="17" customFormat="1" ht="15.75" customHeight="1" x14ac:dyDescent="0.25">
      <c r="A89" s="110">
        <v>4.3499999999999997E-2</v>
      </c>
      <c r="B89" s="110">
        <v>0.37569999999999998</v>
      </c>
      <c r="C89" s="110">
        <v>8.1199999999999994E-2</v>
      </c>
      <c r="D89" s="103">
        <f t="shared" si="15"/>
        <v>37.57</v>
      </c>
      <c r="E89" s="110"/>
      <c r="F89" s="110">
        <v>0.29499999999999998</v>
      </c>
      <c r="G89" s="103">
        <f t="shared" si="19"/>
        <v>29.5</v>
      </c>
      <c r="H89" s="103">
        <f t="shared" si="16"/>
        <v>295</v>
      </c>
      <c r="I89" s="103">
        <f t="shared" si="12"/>
        <v>72.660098522167502</v>
      </c>
      <c r="J89" s="110">
        <v>0.68410000000000004</v>
      </c>
      <c r="K89" s="110">
        <v>0.36149999999999999</v>
      </c>
      <c r="L89" s="110">
        <v>4.0599999999999996</v>
      </c>
      <c r="M89" s="110">
        <v>2.65</v>
      </c>
      <c r="N89" s="110">
        <v>4.3499999999999996</v>
      </c>
      <c r="O89" s="110">
        <v>3.92</v>
      </c>
      <c r="P89" s="110">
        <v>3.3</v>
      </c>
      <c r="Q89" s="110">
        <v>4.5</v>
      </c>
      <c r="R89" s="106">
        <f t="shared" si="13"/>
        <v>-3.4482758620689578</v>
      </c>
      <c r="S89" s="110">
        <v>3.26</v>
      </c>
      <c r="T89" s="110">
        <v>2.8</v>
      </c>
      <c r="U89" s="110">
        <v>4.3499999999999996</v>
      </c>
      <c r="V89" s="106">
        <f t="shared" si="14"/>
        <v>-19.704433497536943</v>
      </c>
      <c r="W89" s="110">
        <v>3.9</v>
      </c>
      <c r="X89" s="110">
        <v>2.5499999999999998</v>
      </c>
      <c r="Y89" s="110">
        <v>4.55</v>
      </c>
      <c r="Z89" s="106">
        <f t="shared" si="17"/>
        <v>-3.9408866995073821</v>
      </c>
      <c r="AA89" s="110">
        <v>3.92</v>
      </c>
      <c r="AB89" s="129">
        <f t="shared" si="10"/>
        <v>0.6800000000000006</v>
      </c>
      <c r="AC89" s="125">
        <f t="shared" si="18"/>
        <v>-3.4482758620689578</v>
      </c>
      <c r="AD89" s="91"/>
      <c r="AE89" s="91"/>
      <c r="AF89" s="91"/>
      <c r="AG89" s="91"/>
      <c r="AH89" s="91"/>
      <c r="AI89" s="91"/>
    </row>
    <row r="90" spans="1:35" s="17" customFormat="1" ht="15.75" customHeight="1" x14ac:dyDescent="0.25">
      <c r="A90" s="110">
        <v>3.8399999999999997E-2</v>
      </c>
      <c r="B90" s="110">
        <v>0.30280000000000001</v>
      </c>
      <c r="C90" s="110">
        <v>9.0499999999999997E-2</v>
      </c>
      <c r="D90" s="103">
        <f t="shared" si="15"/>
        <v>30.28</v>
      </c>
      <c r="E90" s="110"/>
      <c r="F90" s="110">
        <v>0.18840000000000001</v>
      </c>
      <c r="G90" s="103">
        <f t="shared" si="19"/>
        <v>18.84</v>
      </c>
      <c r="H90" s="103">
        <f t="shared" si="16"/>
        <v>188.4</v>
      </c>
      <c r="I90" s="103">
        <f t="shared" si="12"/>
        <v>50.509383378016089</v>
      </c>
      <c r="J90" s="110">
        <v>0.6</v>
      </c>
      <c r="K90" s="110">
        <v>0.39910000000000001</v>
      </c>
      <c r="L90" s="110">
        <v>3.73</v>
      </c>
      <c r="M90" s="110">
        <v>1.95</v>
      </c>
      <c r="N90" s="110">
        <v>4.04</v>
      </c>
      <c r="O90" s="110">
        <v>3.44</v>
      </c>
      <c r="P90" s="110">
        <v>2.7</v>
      </c>
      <c r="Q90" s="110">
        <v>3.63</v>
      </c>
      <c r="R90" s="106">
        <f t="shared" si="13"/>
        <v>-7.7747989276139418</v>
      </c>
      <c r="S90" s="110">
        <v>3.41</v>
      </c>
      <c r="T90" s="110">
        <v>3.25</v>
      </c>
      <c r="U90" s="110">
        <v>3.58</v>
      </c>
      <c r="V90" s="106">
        <f t="shared" si="14"/>
        <v>-8.5790884718498628</v>
      </c>
      <c r="W90" s="110">
        <v>3.21</v>
      </c>
      <c r="X90" s="110">
        <v>2.85</v>
      </c>
      <c r="Y90" s="110">
        <v>3.38</v>
      </c>
      <c r="Z90" s="106">
        <f t="shared" si="17"/>
        <v>-13.941018766756033</v>
      </c>
      <c r="AA90" s="110">
        <v>3.44</v>
      </c>
      <c r="AB90" s="129">
        <f t="shared" si="10"/>
        <v>1.2100000000000004</v>
      </c>
      <c r="AC90" s="125">
        <f t="shared" si="18"/>
        <v>-7.7747989276139418</v>
      </c>
      <c r="AD90" s="91"/>
      <c r="AE90" s="91"/>
      <c r="AF90" s="91"/>
      <c r="AG90" s="91"/>
      <c r="AH90" s="91"/>
      <c r="AI90" s="91"/>
    </row>
    <row r="91" spans="1:35" s="17" customFormat="1" ht="15.75" customHeight="1" x14ac:dyDescent="0.25">
      <c r="A91" s="110">
        <v>3.9399999999999998E-2</v>
      </c>
      <c r="B91" s="110">
        <v>0.3589</v>
      </c>
      <c r="C91" s="110">
        <v>9.2899999999999996E-2</v>
      </c>
      <c r="D91" s="103">
        <f t="shared" si="15"/>
        <v>35.89</v>
      </c>
      <c r="E91" s="110"/>
      <c r="F91" s="110">
        <v>0.2213</v>
      </c>
      <c r="G91" s="103">
        <f t="shared" si="19"/>
        <v>22.13</v>
      </c>
      <c r="H91" s="103">
        <f t="shared" si="16"/>
        <v>221.29999999999998</v>
      </c>
      <c r="I91" s="103">
        <f t="shared" si="12"/>
        <v>53.844282238442815</v>
      </c>
      <c r="J91" s="110">
        <v>0.63360000000000005</v>
      </c>
      <c r="K91" s="110">
        <v>0.3458</v>
      </c>
      <c r="L91" s="110">
        <v>4.1100000000000003</v>
      </c>
      <c r="M91" s="110">
        <v>3.68</v>
      </c>
      <c r="N91" s="110">
        <v>4.4000000000000004</v>
      </c>
      <c r="O91" s="110">
        <v>3.64</v>
      </c>
      <c r="P91" s="110">
        <v>3.3</v>
      </c>
      <c r="Q91" s="110">
        <v>3.85</v>
      </c>
      <c r="R91" s="106">
        <f t="shared" si="13"/>
        <v>-11.435523114355234</v>
      </c>
      <c r="S91" s="110">
        <v>3.64</v>
      </c>
      <c r="T91" s="110">
        <v>3.3</v>
      </c>
      <c r="U91" s="110">
        <v>3.85</v>
      </c>
      <c r="V91" s="106">
        <f t="shared" si="14"/>
        <v>-11.435523114355234</v>
      </c>
      <c r="W91" s="110">
        <v>3.7</v>
      </c>
      <c r="X91" s="110">
        <v>3.27</v>
      </c>
      <c r="Y91" s="110">
        <v>4.13</v>
      </c>
      <c r="Z91" s="106">
        <f t="shared" si="17"/>
        <v>-9.9756690997566935</v>
      </c>
      <c r="AA91" s="110">
        <v>3.7</v>
      </c>
      <c r="AB91" s="129">
        <f t="shared" si="10"/>
        <v>-0.46000000000000041</v>
      </c>
      <c r="AC91" s="125">
        <f t="shared" si="18"/>
        <v>-9.9756690997566935</v>
      </c>
      <c r="AD91" s="91"/>
      <c r="AE91" s="91"/>
      <c r="AF91" s="91"/>
      <c r="AG91" s="91"/>
      <c r="AH91" s="91"/>
      <c r="AI91" s="91"/>
    </row>
    <row r="92" spans="1:35" s="17" customFormat="1" ht="15.75" customHeight="1" x14ac:dyDescent="0.25">
      <c r="A92" s="110">
        <v>4.5199999999999997E-2</v>
      </c>
      <c r="B92" s="110">
        <v>0.314</v>
      </c>
      <c r="C92" s="110">
        <v>8.3000000000000004E-2</v>
      </c>
      <c r="D92" s="103">
        <f t="shared" si="15"/>
        <v>31.4</v>
      </c>
      <c r="E92" s="110"/>
      <c r="F92" s="110">
        <v>0.3982</v>
      </c>
      <c r="G92" s="103">
        <f t="shared" si="19"/>
        <v>39.82</v>
      </c>
      <c r="H92" s="103">
        <f t="shared" si="16"/>
        <v>398.2</v>
      </c>
      <c r="I92" s="103">
        <f t="shared" si="12"/>
        <v>75.847619047619048</v>
      </c>
      <c r="J92" s="110">
        <v>0.84109999999999996</v>
      </c>
      <c r="K92" s="110">
        <v>0.57210000000000005</v>
      </c>
      <c r="L92" s="110">
        <v>5.25</v>
      </c>
      <c r="M92" s="110">
        <v>4.8</v>
      </c>
      <c r="N92" s="110">
        <v>5.65</v>
      </c>
      <c r="O92" s="110">
        <v>4.3499999999999996</v>
      </c>
      <c r="P92" s="110">
        <v>3.95</v>
      </c>
      <c r="Q92" s="110">
        <v>4.5199999999999996</v>
      </c>
      <c r="R92" s="106">
        <f t="shared" si="13"/>
        <v>-17.142857142857149</v>
      </c>
      <c r="S92" s="110">
        <v>4.74</v>
      </c>
      <c r="T92" s="110">
        <v>4.0999999999999996</v>
      </c>
      <c r="U92" s="110">
        <v>4.9000000000000004</v>
      </c>
      <c r="V92" s="106">
        <f t="shared" si="14"/>
        <v>-9.71428571428571</v>
      </c>
      <c r="W92" s="110">
        <v>4.43</v>
      </c>
      <c r="X92" s="110">
        <v>4.12</v>
      </c>
      <c r="Y92" s="110">
        <v>4.9800000000000004</v>
      </c>
      <c r="Z92" s="106">
        <f t="shared" si="17"/>
        <v>-15.619047619047624</v>
      </c>
      <c r="AA92" s="110">
        <v>4.74</v>
      </c>
      <c r="AB92" s="129">
        <f t="shared" si="10"/>
        <v>-0.66999999999999993</v>
      </c>
      <c r="AC92" s="125">
        <f t="shared" si="18"/>
        <v>-9.71428571428571</v>
      </c>
      <c r="AD92" s="91"/>
      <c r="AE92" s="91"/>
      <c r="AF92" s="91"/>
      <c r="AG92" s="91"/>
      <c r="AH92" s="91"/>
      <c r="AI92" s="91"/>
    </row>
    <row r="93" spans="1:35" s="17" customFormat="1" ht="15.75" customHeight="1" x14ac:dyDescent="0.25">
      <c r="A93" s="110">
        <v>4.1599999999999998E-2</v>
      </c>
      <c r="B93" s="110">
        <v>0.33639999999999998</v>
      </c>
      <c r="C93" s="110">
        <v>6.2700000000000006E-2</v>
      </c>
      <c r="D93" s="103">
        <f t="shared" si="15"/>
        <v>33.64</v>
      </c>
      <c r="E93" s="110"/>
      <c r="F93" s="110">
        <v>4.1300000000000003E-2</v>
      </c>
      <c r="G93" s="103">
        <f t="shared" si="19"/>
        <v>4.1300000000000008</v>
      </c>
      <c r="H93" s="103">
        <f t="shared" si="16"/>
        <v>41.300000000000011</v>
      </c>
      <c r="I93" s="103">
        <f t="shared" si="12"/>
        <v>7.4683544303797484</v>
      </c>
      <c r="J93" s="110">
        <v>0.47660000000000002</v>
      </c>
      <c r="K93" s="110">
        <v>0.1033</v>
      </c>
      <c r="L93" s="110">
        <v>5.53</v>
      </c>
      <c r="M93" s="110">
        <v>4.5999999999999996</v>
      </c>
      <c r="N93" s="110">
        <v>6.94</v>
      </c>
      <c r="O93" s="110">
        <v>4.9400000000000004</v>
      </c>
      <c r="P93" s="110">
        <v>3.55</v>
      </c>
      <c r="Q93" s="110">
        <v>5.85</v>
      </c>
      <c r="R93" s="106">
        <f t="shared" si="13"/>
        <v>-10.669077757685349</v>
      </c>
      <c r="S93" s="110">
        <v>4.7300000000000004</v>
      </c>
      <c r="T93" s="110">
        <v>4.3499999999999996</v>
      </c>
      <c r="U93" s="110">
        <v>5.17</v>
      </c>
      <c r="V93" s="106">
        <f t="shared" si="14"/>
        <v>-14.466546112115727</v>
      </c>
      <c r="W93" s="110">
        <v>4.3600000000000003</v>
      </c>
      <c r="X93" s="110">
        <v>3.88</v>
      </c>
      <c r="Y93" s="110">
        <v>4.6100000000000003</v>
      </c>
      <c r="Z93" s="106">
        <f t="shared" si="17"/>
        <v>-21.157323688969257</v>
      </c>
      <c r="AA93" s="110">
        <v>4.9400000000000004</v>
      </c>
      <c r="AB93" s="129">
        <f t="shared" si="10"/>
        <v>-1.9800000000000004</v>
      </c>
      <c r="AC93" s="125">
        <f t="shared" si="18"/>
        <v>-10.669077757685349</v>
      </c>
      <c r="AD93" s="91"/>
      <c r="AE93" s="91"/>
      <c r="AF93" s="91"/>
      <c r="AG93" s="91"/>
      <c r="AH93" s="91"/>
      <c r="AI93" s="91"/>
    </row>
    <row r="94" spans="1:35" s="17" customFormat="1" ht="15.75" customHeight="1" x14ac:dyDescent="0.25">
      <c r="A94" s="110">
        <v>4.4499999999999998E-2</v>
      </c>
      <c r="B94" s="110">
        <v>0.34770000000000001</v>
      </c>
      <c r="C94" s="110">
        <v>9.1300000000000006E-2</v>
      </c>
      <c r="D94" s="103">
        <f t="shared" si="15"/>
        <v>34.770000000000003</v>
      </c>
      <c r="E94" s="110"/>
      <c r="F94" s="110">
        <v>0.12130000000000001</v>
      </c>
      <c r="G94" s="103">
        <f t="shared" si="19"/>
        <v>12.13</v>
      </c>
      <c r="H94" s="103">
        <f t="shared" si="16"/>
        <v>121.30000000000001</v>
      </c>
      <c r="I94" s="103">
        <f t="shared" si="12"/>
        <v>34.756446991404012</v>
      </c>
      <c r="J94" s="110">
        <v>0.3533</v>
      </c>
      <c r="K94" s="110">
        <v>0.1827</v>
      </c>
      <c r="L94" s="110">
        <v>3.49</v>
      </c>
      <c r="M94" s="110">
        <v>3.2</v>
      </c>
      <c r="N94" s="110">
        <v>4.0999999999999996</v>
      </c>
      <c r="O94" s="110">
        <v>3.65</v>
      </c>
      <c r="P94" s="110">
        <v>3.49</v>
      </c>
      <c r="Q94" s="110">
        <v>3.8</v>
      </c>
      <c r="R94" s="106">
        <f t="shared" si="13"/>
        <v>4.5845272206303633</v>
      </c>
      <c r="S94" s="110">
        <v>3.09</v>
      </c>
      <c r="T94" s="110">
        <v>2.63</v>
      </c>
      <c r="U94" s="110">
        <v>3.8</v>
      </c>
      <c r="V94" s="106">
        <f t="shared" si="14"/>
        <v>-11.46131805157594</v>
      </c>
      <c r="W94" s="110">
        <v>3.3</v>
      </c>
      <c r="X94" s="110">
        <v>3</v>
      </c>
      <c r="Y94" s="110">
        <v>3.56</v>
      </c>
      <c r="Z94" s="106">
        <f t="shared" si="17"/>
        <v>-5.4441260744985778</v>
      </c>
      <c r="AA94" s="110">
        <v>3.65</v>
      </c>
      <c r="AB94" s="129">
        <f t="shared" si="10"/>
        <v>9.9999999999999645E-2</v>
      </c>
      <c r="AC94" s="125">
        <f t="shared" si="18"/>
        <v>4.5845272206303633</v>
      </c>
      <c r="AD94" s="91"/>
      <c r="AE94" s="91"/>
      <c r="AF94" s="91"/>
      <c r="AG94" s="91"/>
      <c r="AH94" s="91"/>
      <c r="AI94" s="91"/>
    </row>
    <row r="95" spans="1:35" s="17" customFormat="1" ht="15.75" customHeight="1" x14ac:dyDescent="0.25">
      <c r="A95" s="110">
        <v>4.8800000000000003E-2</v>
      </c>
      <c r="B95" s="110">
        <v>0.29720000000000002</v>
      </c>
      <c r="C95" s="110">
        <v>6.8500000000000005E-2</v>
      </c>
      <c r="D95" s="103">
        <f t="shared" si="15"/>
        <v>29.720000000000002</v>
      </c>
      <c r="E95" s="110"/>
      <c r="F95" s="110">
        <v>0.434</v>
      </c>
      <c r="G95" s="103">
        <f t="shared" si="19"/>
        <v>43.4</v>
      </c>
      <c r="H95" s="103">
        <f t="shared" si="16"/>
        <v>434</v>
      </c>
      <c r="I95" s="103">
        <f t="shared" si="12"/>
        <v>82.352941176470594</v>
      </c>
      <c r="J95" s="110">
        <v>0.89159999999999995</v>
      </c>
      <c r="K95" s="110">
        <v>0.58340000000000003</v>
      </c>
      <c r="L95" s="110">
        <v>5.27</v>
      </c>
      <c r="M95" s="110">
        <v>4.9000000000000004</v>
      </c>
      <c r="N95" s="110">
        <v>5.5</v>
      </c>
      <c r="O95" s="110">
        <v>4.53</v>
      </c>
      <c r="P95" s="110">
        <v>4.3499999999999996</v>
      </c>
      <c r="Q95" s="110">
        <v>4.8499999999999996</v>
      </c>
      <c r="R95" s="106">
        <f t="shared" si="13"/>
        <v>-14.041745730550273</v>
      </c>
      <c r="S95" s="110">
        <v>4.58</v>
      </c>
      <c r="T95" s="110">
        <v>4.4000000000000004</v>
      </c>
      <c r="U95" s="110">
        <v>4.9000000000000004</v>
      </c>
      <c r="V95" s="106">
        <f t="shared" si="14"/>
        <v>-13.092979127134715</v>
      </c>
      <c r="W95" s="110">
        <v>4.55</v>
      </c>
      <c r="X95" s="110">
        <v>3.6</v>
      </c>
      <c r="Y95" s="110">
        <v>4.7699999999999996</v>
      </c>
      <c r="Z95" s="106">
        <f t="shared" si="17"/>
        <v>-13.662239089184059</v>
      </c>
      <c r="AA95" s="110">
        <v>4.58</v>
      </c>
      <c r="AB95" s="129">
        <f t="shared" si="10"/>
        <v>-1.0599999999999996</v>
      </c>
      <c r="AC95" s="125">
        <f t="shared" si="18"/>
        <v>-13.092979127134715</v>
      </c>
      <c r="AD95" s="91"/>
      <c r="AE95" s="91"/>
      <c r="AF95" s="91"/>
      <c r="AG95" s="91"/>
      <c r="AH95" s="91"/>
      <c r="AI95" s="91"/>
    </row>
    <row r="96" spans="1:35" s="17" customFormat="1" ht="15.75" customHeight="1" x14ac:dyDescent="0.25">
      <c r="A96" s="110">
        <v>5.1799999999999999E-2</v>
      </c>
      <c r="B96" s="110">
        <v>0.43740000000000001</v>
      </c>
      <c r="C96" s="110">
        <v>0.1178</v>
      </c>
      <c r="D96" s="103">
        <f t="shared" si="15"/>
        <v>43.74</v>
      </c>
      <c r="E96" s="110"/>
      <c r="F96" s="110">
        <v>0.12720000000000001</v>
      </c>
      <c r="G96" s="103">
        <f t="shared" si="19"/>
        <v>12.72</v>
      </c>
      <c r="H96" s="103">
        <f t="shared" si="16"/>
        <v>127.2</v>
      </c>
      <c r="I96" s="103">
        <f t="shared" si="12"/>
        <v>38.429003021148034</v>
      </c>
      <c r="J96" s="110">
        <v>0.50470000000000004</v>
      </c>
      <c r="K96" s="110">
        <v>0.1729</v>
      </c>
      <c r="L96" s="110">
        <v>3.31</v>
      </c>
      <c r="M96" s="110">
        <v>2.85</v>
      </c>
      <c r="N96" s="110">
        <v>3.6</v>
      </c>
      <c r="O96" s="110">
        <v>3.52</v>
      </c>
      <c r="P96" s="110">
        <v>2.37</v>
      </c>
      <c r="Q96" s="110">
        <v>3.8</v>
      </c>
      <c r="R96" s="106">
        <f t="shared" si="13"/>
        <v>6.3444108761329288</v>
      </c>
      <c r="S96" s="110">
        <v>3.4</v>
      </c>
      <c r="T96" s="110">
        <v>2.0499999999999998</v>
      </c>
      <c r="U96" s="110">
        <v>3.72</v>
      </c>
      <c r="V96" s="106">
        <f t="shared" si="14"/>
        <v>2.7190332326283944</v>
      </c>
      <c r="W96" s="110">
        <v>3.55</v>
      </c>
      <c r="X96" s="110">
        <v>3.2</v>
      </c>
      <c r="Y96" s="110">
        <v>4.0999999999999996</v>
      </c>
      <c r="Z96" s="106">
        <f t="shared" si="17"/>
        <v>7.2507552870090555</v>
      </c>
      <c r="AA96" s="110">
        <v>3.55</v>
      </c>
      <c r="AB96" s="129">
        <f t="shared" si="10"/>
        <v>0.29000000000000004</v>
      </c>
      <c r="AC96" s="125">
        <f t="shared" si="18"/>
        <v>7.2507552870090555</v>
      </c>
      <c r="AD96" s="91"/>
      <c r="AE96" s="91"/>
      <c r="AF96" s="91"/>
      <c r="AG96" s="91"/>
      <c r="AH96" s="91"/>
      <c r="AI96" s="91"/>
    </row>
    <row r="97" spans="1:35" s="17" customFormat="1" ht="15.75" customHeight="1" x14ac:dyDescent="0.25">
      <c r="A97" s="110">
        <v>7.85E-2</v>
      </c>
      <c r="B97" s="110">
        <v>0.50470000000000004</v>
      </c>
      <c r="C97" s="110">
        <v>0.1464</v>
      </c>
      <c r="D97" s="103">
        <f t="shared" si="15"/>
        <v>50.470000000000006</v>
      </c>
      <c r="E97" s="110"/>
      <c r="F97" s="110">
        <v>0.27850000000000003</v>
      </c>
      <c r="G97" s="103">
        <f t="shared" si="19"/>
        <v>27.85</v>
      </c>
      <c r="H97" s="103">
        <f t="shared" si="16"/>
        <v>278.5</v>
      </c>
      <c r="I97" s="103">
        <f t="shared" si="12"/>
        <v>60.807860262008731</v>
      </c>
      <c r="J97" s="110">
        <v>0.93640000000000001</v>
      </c>
      <c r="K97" s="110">
        <v>0.45810000000000001</v>
      </c>
      <c r="L97" s="110">
        <v>4.58</v>
      </c>
      <c r="M97" s="110">
        <v>4.3</v>
      </c>
      <c r="N97" s="110">
        <v>4.8</v>
      </c>
      <c r="O97" s="110">
        <v>3.57</v>
      </c>
      <c r="P97" s="110">
        <v>2.25</v>
      </c>
      <c r="Q97" s="110">
        <v>4.45</v>
      </c>
      <c r="R97" s="106">
        <f t="shared" si="13"/>
        <v>-22.052401746724897</v>
      </c>
      <c r="S97" s="110">
        <v>3.59</v>
      </c>
      <c r="T97" s="110">
        <v>2.1800000000000002</v>
      </c>
      <c r="U97" s="110">
        <v>4.8</v>
      </c>
      <c r="V97" s="106">
        <f t="shared" si="14"/>
        <v>-21.615720524017469</v>
      </c>
      <c r="W97" s="110"/>
      <c r="X97" s="110"/>
      <c r="Y97" s="110"/>
      <c r="Z97" s="106">
        <f t="shared" si="17"/>
        <v>-100</v>
      </c>
      <c r="AA97" s="110">
        <v>3.59</v>
      </c>
      <c r="AB97" s="129">
        <f t="shared" si="10"/>
        <v>-0.76000000000000023</v>
      </c>
      <c r="AC97" s="125">
        <f t="shared" si="18"/>
        <v>-21.615720524017469</v>
      </c>
      <c r="AD97" s="91"/>
      <c r="AE97" s="91"/>
      <c r="AF97" s="91"/>
      <c r="AG97" s="91"/>
      <c r="AH97" s="91"/>
      <c r="AI97" s="91"/>
    </row>
    <row r="98" spans="1:35" s="17" customFormat="1" ht="15.75" customHeight="1" x14ac:dyDescent="0.25">
      <c r="A98" s="110">
        <v>8.1600000000000006E-2</v>
      </c>
      <c r="B98" s="110">
        <v>0.47660000000000002</v>
      </c>
      <c r="C98" s="110">
        <v>0.1522</v>
      </c>
      <c r="D98" s="103">
        <f t="shared" si="15"/>
        <v>47.660000000000004</v>
      </c>
      <c r="E98" s="110"/>
      <c r="F98" s="110">
        <v>0.17180000000000001</v>
      </c>
      <c r="G98" s="103">
        <f t="shared" si="19"/>
        <v>17.18</v>
      </c>
      <c r="H98" s="103">
        <f t="shared" si="16"/>
        <v>171.8</v>
      </c>
      <c r="I98" s="103">
        <f t="shared" si="12"/>
        <v>39.953488372093027</v>
      </c>
      <c r="J98" s="110">
        <v>0.57199999999999995</v>
      </c>
      <c r="K98" s="110">
        <v>0.2334</v>
      </c>
      <c r="L98" s="110">
        <v>4.3</v>
      </c>
      <c r="M98" s="110">
        <v>4</v>
      </c>
      <c r="N98" s="110">
        <v>5.05</v>
      </c>
      <c r="O98" s="110">
        <v>4.21</v>
      </c>
      <c r="P98" s="110">
        <v>4.05</v>
      </c>
      <c r="Q98" s="110">
        <v>4.72</v>
      </c>
      <c r="R98" s="106">
        <f t="shared" si="13"/>
        <v>-2.0930232558139505</v>
      </c>
      <c r="S98" s="110">
        <v>4.1500000000000004</v>
      </c>
      <c r="T98" s="110">
        <v>3.55</v>
      </c>
      <c r="U98" s="110">
        <v>4.5999999999999996</v>
      </c>
      <c r="V98" s="106">
        <f t="shared" si="14"/>
        <v>-3.4883720930232434</v>
      </c>
      <c r="W98" s="110">
        <v>4.01</v>
      </c>
      <c r="X98" s="110">
        <v>3.83</v>
      </c>
      <c r="Y98" s="110">
        <v>4.32</v>
      </c>
      <c r="Z98" s="106">
        <f t="shared" si="17"/>
        <v>-6.7441860465116283</v>
      </c>
      <c r="AA98" s="110">
        <v>4.21</v>
      </c>
      <c r="AB98" s="129">
        <f t="shared" si="10"/>
        <v>-0.20000000000000018</v>
      </c>
      <c r="AC98" s="125">
        <f t="shared" si="18"/>
        <v>-2.0930232558139505</v>
      </c>
      <c r="AD98" s="91"/>
      <c r="AE98" s="91"/>
      <c r="AF98" s="91"/>
      <c r="AG98" s="91"/>
      <c r="AH98" s="91"/>
      <c r="AI98" s="91"/>
    </row>
    <row r="99" spans="1:35" s="17" customFormat="1" ht="15.75" customHeight="1" x14ac:dyDescent="0.25">
      <c r="A99" s="110">
        <v>2.4899999999999999E-2</v>
      </c>
      <c r="B99" s="110">
        <v>0.32519999999999999</v>
      </c>
      <c r="C99" s="110">
        <v>8.9099999999999999E-2</v>
      </c>
      <c r="D99" s="103">
        <f t="shared" si="15"/>
        <v>32.519999999999996</v>
      </c>
      <c r="E99" s="110"/>
      <c r="F99" s="110">
        <v>5.9400000000000001E-2</v>
      </c>
      <c r="G99" s="103">
        <f t="shared" si="19"/>
        <v>5.94</v>
      </c>
      <c r="H99" s="103">
        <f t="shared" si="16"/>
        <v>59.400000000000006</v>
      </c>
      <c r="I99" s="103">
        <f t="shared" si="12"/>
        <v>16.054054054054056</v>
      </c>
      <c r="J99" s="110">
        <v>0.3533</v>
      </c>
      <c r="K99" s="110">
        <v>0.1197</v>
      </c>
      <c r="L99" s="110">
        <v>3.7</v>
      </c>
      <c r="M99" s="110">
        <v>2.7</v>
      </c>
      <c r="N99" s="110">
        <v>4.5</v>
      </c>
      <c r="O99" s="110">
        <v>3.26</v>
      </c>
      <c r="P99" s="110">
        <v>1.54</v>
      </c>
      <c r="Q99" s="110">
        <v>4.03</v>
      </c>
      <c r="R99" s="106">
        <f t="shared" si="13"/>
        <v>-11.891891891891902</v>
      </c>
      <c r="S99" s="110">
        <v>3.6</v>
      </c>
      <c r="T99" s="110">
        <v>3.33</v>
      </c>
      <c r="U99" s="110">
        <v>3.94</v>
      </c>
      <c r="V99" s="106">
        <f t="shared" si="14"/>
        <v>-2.7027027027027049</v>
      </c>
      <c r="W99" s="110">
        <v>3.33</v>
      </c>
      <c r="X99" s="110">
        <v>1.8</v>
      </c>
      <c r="Y99" s="110">
        <v>3.85</v>
      </c>
      <c r="Z99" s="106">
        <f t="shared" si="17"/>
        <v>-10.000000000000002</v>
      </c>
      <c r="AA99" s="110">
        <v>3.6</v>
      </c>
      <c r="AB99" s="129">
        <f t="shared" si="10"/>
        <v>1.5499999999999998</v>
      </c>
      <c r="AC99" s="125">
        <f t="shared" si="18"/>
        <v>-2.7027027027027049</v>
      </c>
      <c r="AD99" s="91"/>
      <c r="AE99" s="91"/>
      <c r="AF99" s="91"/>
      <c r="AG99" s="91"/>
      <c r="AH99" s="91"/>
      <c r="AI99" s="91"/>
    </row>
    <row r="100" spans="1:35" s="17" customFormat="1" ht="15.75" customHeight="1" x14ac:dyDescent="0.25">
      <c r="A100" s="110">
        <v>9.2600000000000002E-2</v>
      </c>
      <c r="B100" s="110">
        <v>0.47099999999999997</v>
      </c>
      <c r="C100" s="110">
        <v>0.15859999999999999</v>
      </c>
      <c r="D100" s="103">
        <f t="shared" si="15"/>
        <v>47.099999999999994</v>
      </c>
      <c r="E100" s="110"/>
      <c r="F100" s="110">
        <v>0.2863</v>
      </c>
      <c r="G100" s="103">
        <f t="shared" si="19"/>
        <v>28.63</v>
      </c>
      <c r="H100" s="103">
        <f t="shared" si="16"/>
        <v>286.3</v>
      </c>
      <c r="I100" s="103">
        <f t="shared" si="12"/>
        <v>73.788659793814432</v>
      </c>
      <c r="J100" s="110">
        <v>0.84670000000000001</v>
      </c>
      <c r="K100" s="110">
        <v>0.50409999999999999</v>
      </c>
      <c r="L100" s="110">
        <v>3.88</v>
      </c>
      <c r="M100" s="110">
        <v>3.69</v>
      </c>
      <c r="N100" s="110">
        <v>4.0999999999999996</v>
      </c>
      <c r="O100" s="110">
        <v>3.63</v>
      </c>
      <c r="P100" s="110">
        <v>3.51</v>
      </c>
      <c r="Q100" s="110">
        <v>3.8</v>
      </c>
      <c r="R100" s="106">
        <f t="shared" si="13"/>
        <v>-6.443298969072166</v>
      </c>
      <c r="S100" s="110">
        <v>3.82</v>
      </c>
      <c r="T100" s="110">
        <v>3.65</v>
      </c>
      <c r="U100" s="110">
        <v>3.95</v>
      </c>
      <c r="V100" s="106">
        <f t="shared" si="14"/>
        <v>-1.546391752577321</v>
      </c>
      <c r="W100" s="110">
        <v>3.72</v>
      </c>
      <c r="X100" s="110">
        <v>3.35</v>
      </c>
      <c r="Y100" s="110">
        <v>3.95</v>
      </c>
      <c r="Z100" s="106">
        <f t="shared" si="17"/>
        <v>-4.123711340206178</v>
      </c>
      <c r="AA100" s="110">
        <v>3.82</v>
      </c>
      <c r="AB100" s="129">
        <f t="shared" si="10"/>
        <v>-3.88</v>
      </c>
      <c r="AC100" s="125">
        <f t="shared" si="18"/>
        <v>-1.546391752577321</v>
      </c>
      <c r="AD100" s="91"/>
      <c r="AE100" s="91"/>
      <c r="AF100" s="91"/>
      <c r="AG100" s="91"/>
      <c r="AH100" s="91"/>
      <c r="AI100" s="91"/>
    </row>
    <row r="101" spans="1:35" s="17" customFormat="1" ht="15.75" customHeight="1" x14ac:dyDescent="0.25">
      <c r="A101" s="110">
        <v>9.1899999999999996E-2</v>
      </c>
      <c r="B101" s="110">
        <v>0.43740000000000001</v>
      </c>
      <c r="C101" s="110">
        <v>0.14560000000000001</v>
      </c>
      <c r="D101" s="103">
        <f t="shared" si="15"/>
        <v>43.74</v>
      </c>
      <c r="E101" s="110"/>
      <c r="F101" s="110">
        <v>0.37190000000000001</v>
      </c>
      <c r="G101" s="103">
        <f t="shared" si="19"/>
        <v>37.19</v>
      </c>
      <c r="H101" s="103">
        <f t="shared" si="16"/>
        <v>371.9</v>
      </c>
      <c r="I101" s="103">
        <f t="shared" si="12"/>
        <v>85.889145496535789</v>
      </c>
      <c r="J101" s="110">
        <v>0.72899999999999998</v>
      </c>
      <c r="K101" s="110">
        <v>0.48530000000000001</v>
      </c>
      <c r="L101" s="110">
        <v>4.33</v>
      </c>
      <c r="M101" s="110">
        <v>4.2</v>
      </c>
      <c r="N101" s="110">
        <v>4.7300000000000004</v>
      </c>
      <c r="O101" s="110">
        <v>4.07</v>
      </c>
      <c r="P101" s="110">
        <v>3.75</v>
      </c>
      <c r="Q101" s="110">
        <v>4.4000000000000004</v>
      </c>
      <c r="R101" s="106">
        <f t="shared" si="13"/>
        <v>-6.0046189376443371</v>
      </c>
      <c r="S101" s="110">
        <v>4.07</v>
      </c>
      <c r="T101" s="110">
        <v>3.62</v>
      </c>
      <c r="U101" s="110">
        <v>4.55</v>
      </c>
      <c r="V101" s="106">
        <f t="shared" si="14"/>
        <v>-6.0046189376443371</v>
      </c>
      <c r="W101" s="110">
        <v>4.0999999999999996</v>
      </c>
      <c r="X101" s="110">
        <v>3.85</v>
      </c>
      <c r="Y101" s="110">
        <v>4.42</v>
      </c>
      <c r="Z101" s="106">
        <f t="shared" si="17"/>
        <v>-5.3117782909930815</v>
      </c>
      <c r="AA101" s="110">
        <v>4.0999999999999996</v>
      </c>
      <c r="AB101" s="129">
        <f t="shared" si="10"/>
        <v>-4.33</v>
      </c>
      <c r="AC101" s="125">
        <f t="shared" si="18"/>
        <v>-5.3117782909930815</v>
      </c>
      <c r="AD101" s="91"/>
      <c r="AE101" s="91"/>
      <c r="AF101" s="91"/>
      <c r="AG101" s="91"/>
      <c r="AH101" s="91"/>
      <c r="AI101" s="91"/>
    </row>
    <row r="102" spans="1:35" s="17" customFormat="1" ht="15.75" customHeight="1" x14ac:dyDescent="0.25">
      <c r="A102" s="110">
        <v>4.0500000000000001E-2</v>
      </c>
      <c r="B102" s="110">
        <v>0.42059999999999997</v>
      </c>
      <c r="C102" s="110">
        <v>0.1002</v>
      </c>
      <c r="D102" s="103">
        <f t="shared" si="15"/>
        <v>42.059999999999995</v>
      </c>
      <c r="E102" s="110"/>
      <c r="F102" s="110">
        <v>0.15279999999999999</v>
      </c>
      <c r="G102" s="103">
        <f t="shared" si="19"/>
        <v>15.28</v>
      </c>
      <c r="H102" s="103">
        <f t="shared" si="16"/>
        <v>152.79999999999998</v>
      </c>
      <c r="I102" s="103">
        <f t="shared" si="12"/>
        <v>27.934186471663619</v>
      </c>
      <c r="J102" s="110">
        <v>0.54949999999999999</v>
      </c>
      <c r="K102" s="110">
        <v>0.2326</v>
      </c>
      <c r="L102" s="110">
        <v>5.47</v>
      </c>
      <c r="M102" s="110">
        <v>5.3</v>
      </c>
      <c r="N102" s="110">
        <v>6.15</v>
      </c>
      <c r="O102" s="110">
        <v>5.23</v>
      </c>
      <c r="P102" s="110">
        <v>4.6500000000000004</v>
      </c>
      <c r="Q102" s="110">
        <v>5.6</v>
      </c>
      <c r="R102" s="106">
        <f t="shared" si="13"/>
        <v>-4.3875685557586719</v>
      </c>
      <c r="S102" s="110">
        <v>5.0999999999999996</v>
      </c>
      <c r="T102" s="110">
        <v>4.25</v>
      </c>
      <c r="U102" s="110">
        <v>5.6</v>
      </c>
      <c r="V102" s="106">
        <f t="shared" si="14"/>
        <v>-6.7641681901279727</v>
      </c>
      <c r="W102" s="110">
        <v>5.25</v>
      </c>
      <c r="X102" s="110">
        <v>4.5999999999999996</v>
      </c>
      <c r="Y102" s="110">
        <v>5.45</v>
      </c>
      <c r="Z102" s="106">
        <f t="shared" si="17"/>
        <v>-4.0219378427787884</v>
      </c>
      <c r="AA102" s="110">
        <v>5.25</v>
      </c>
      <c r="AB102" s="129">
        <f t="shared" si="10"/>
        <v>-5.47</v>
      </c>
      <c r="AC102" s="125">
        <f t="shared" si="18"/>
        <v>-4.0219378427787884</v>
      </c>
      <c r="AD102" s="91"/>
      <c r="AE102" s="91"/>
      <c r="AF102" s="91"/>
      <c r="AG102" s="91"/>
      <c r="AH102" s="91"/>
      <c r="AI102" s="91"/>
    </row>
  </sheetData>
  <mergeCells count="3">
    <mergeCell ref="A1:AC2"/>
    <mergeCell ref="A3:K3"/>
    <mergeCell ref="L3:AC3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66BB3-99EC-4A1F-86CC-8DC9DF4F3029}">
  <dimension ref="A1:AC88"/>
  <sheetViews>
    <sheetView workbookViewId="0">
      <selection activeCell="A4" sqref="A1:A1048576"/>
    </sheetView>
  </sheetViews>
  <sheetFormatPr defaultRowHeight="15" x14ac:dyDescent="0.25"/>
  <sheetData>
    <row r="1" spans="1:29" s="17" customFormat="1" x14ac:dyDescent="0.25">
      <c r="A1" s="88" t="s">
        <v>489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90"/>
    </row>
    <row r="2" spans="1:29" s="17" customForma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4"/>
    </row>
    <row r="3" spans="1:29" s="17" customFormat="1" x14ac:dyDescent="0.25">
      <c r="A3" s="95" t="s">
        <v>490</v>
      </c>
      <c r="B3" s="96"/>
      <c r="C3" s="96"/>
      <c r="D3" s="96"/>
      <c r="E3" s="96"/>
      <c r="F3" s="96"/>
      <c r="G3" s="96"/>
      <c r="H3" s="96"/>
      <c r="I3" s="96"/>
      <c r="J3" s="96"/>
      <c r="K3" s="97"/>
      <c r="L3" s="95" t="s">
        <v>491</v>
      </c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7"/>
    </row>
    <row r="4" spans="1:29" s="17" customFormat="1" x14ac:dyDescent="0.25">
      <c r="A4" s="98" t="s">
        <v>492</v>
      </c>
      <c r="B4" s="98" t="s">
        <v>493</v>
      </c>
      <c r="C4" s="98" t="s">
        <v>494</v>
      </c>
      <c r="D4" s="98" t="s">
        <v>495</v>
      </c>
      <c r="E4" s="98"/>
      <c r="F4" s="98" t="s">
        <v>496</v>
      </c>
      <c r="G4" s="98" t="s">
        <v>497</v>
      </c>
      <c r="H4" s="98" t="s">
        <v>498</v>
      </c>
      <c r="I4" s="98" t="s">
        <v>499</v>
      </c>
      <c r="J4" s="98" t="s">
        <v>493</v>
      </c>
      <c r="K4" s="98" t="s">
        <v>494</v>
      </c>
      <c r="L4" s="99" t="s">
        <v>500</v>
      </c>
      <c r="M4" s="99" t="s">
        <v>501</v>
      </c>
      <c r="N4" s="99" t="s">
        <v>493</v>
      </c>
      <c r="O4" s="100" t="s">
        <v>502</v>
      </c>
      <c r="P4" s="99" t="s">
        <v>501</v>
      </c>
      <c r="Q4" s="99" t="s">
        <v>493</v>
      </c>
      <c r="R4" s="100" t="s">
        <v>503</v>
      </c>
      <c r="S4" s="100" t="s">
        <v>504</v>
      </c>
      <c r="T4" s="99" t="s">
        <v>501</v>
      </c>
      <c r="U4" s="99" t="s">
        <v>493</v>
      </c>
      <c r="V4" s="100" t="s">
        <v>505</v>
      </c>
      <c r="W4" s="100" t="s">
        <v>506</v>
      </c>
      <c r="X4" s="99" t="s">
        <v>501</v>
      </c>
      <c r="Y4" s="99" t="s">
        <v>493</v>
      </c>
      <c r="Z4" s="100" t="s">
        <v>507</v>
      </c>
      <c r="AA4" s="99" t="s">
        <v>508</v>
      </c>
      <c r="AB4" s="99" t="s">
        <v>509</v>
      </c>
      <c r="AC4" s="100" t="s">
        <v>510</v>
      </c>
    </row>
    <row r="5" spans="1:29" s="17" customFormat="1" x14ac:dyDescent="0.25">
      <c r="A5" s="112">
        <v>0.1827</v>
      </c>
      <c r="B5" s="109">
        <v>0.77600000000000002</v>
      </c>
      <c r="C5" s="109">
        <v>0.27410000000000001</v>
      </c>
      <c r="D5" s="103">
        <f t="shared" ref="D5:D68" si="0">B5*100</f>
        <v>77.600000000000009</v>
      </c>
      <c r="E5" s="113"/>
      <c r="F5" s="108">
        <v>0.1305</v>
      </c>
      <c r="G5" s="103">
        <f t="shared" ref="G5:G68" si="1">F5*100</f>
        <v>13.05</v>
      </c>
      <c r="H5" s="103">
        <f t="shared" ref="H5:H68" si="2">G5*10</f>
        <v>130.5</v>
      </c>
      <c r="I5" s="103">
        <f t="shared" ref="I5:I68" si="3">H5/L5</f>
        <v>31.907090464547679</v>
      </c>
      <c r="J5" s="109">
        <v>0.64800000000000002</v>
      </c>
      <c r="K5" s="108">
        <v>0.18099999999999999</v>
      </c>
      <c r="L5" s="108">
        <v>4.09</v>
      </c>
      <c r="M5" s="108">
        <v>3.82</v>
      </c>
      <c r="N5" s="108">
        <v>4.3899999999999997</v>
      </c>
      <c r="O5" s="108">
        <v>4.21</v>
      </c>
      <c r="P5" s="108">
        <v>3.77</v>
      </c>
      <c r="Q5" s="108">
        <v>4.37</v>
      </c>
      <c r="R5" s="106">
        <f t="shared" ref="R5:R68" si="4">((O5-L5)/L5)*100</f>
        <v>2.9339853300733525</v>
      </c>
      <c r="S5" s="108">
        <v>3.97</v>
      </c>
      <c r="T5" s="111">
        <v>3.8</v>
      </c>
      <c r="U5" s="108">
        <v>4.2300000000000004</v>
      </c>
      <c r="V5" s="106">
        <f t="shared" ref="V5:V68" si="5">((S5-L5)/L5)*100</f>
        <v>-2.9339853300733418</v>
      </c>
      <c r="W5" s="108">
        <v>3.99</v>
      </c>
      <c r="X5" s="108">
        <v>3.54</v>
      </c>
      <c r="Y5" s="108">
        <v>5.15</v>
      </c>
      <c r="Z5" s="106">
        <f t="shared" ref="Z5:Z68" si="6">((W5-L5)/L5)*100</f>
        <v>-2.444987775061116</v>
      </c>
      <c r="AA5" s="111">
        <v>4.21</v>
      </c>
      <c r="AB5" s="105">
        <f t="shared" ref="AB5:AB23" si="7">AA5-L5</f>
        <v>0.12000000000000011</v>
      </c>
      <c r="AC5" s="106">
        <f t="shared" ref="AC5:AC68" si="8">(AA5-L5)/L5*100</f>
        <v>2.9339853300733525</v>
      </c>
    </row>
    <row r="6" spans="1:29" s="17" customFormat="1" x14ac:dyDescent="0.25">
      <c r="A6" s="108">
        <v>0.22140000000000001</v>
      </c>
      <c r="B6" s="109">
        <v>0.81599999999999995</v>
      </c>
      <c r="C6" s="108">
        <v>0.25640000000000002</v>
      </c>
      <c r="D6" s="103">
        <f t="shared" si="0"/>
        <v>81.599999999999994</v>
      </c>
      <c r="E6" s="110"/>
      <c r="F6" s="108">
        <v>0.20269999999999999</v>
      </c>
      <c r="G6" s="103">
        <f t="shared" si="1"/>
        <v>20.27</v>
      </c>
      <c r="H6" s="103">
        <f t="shared" si="2"/>
        <v>202.7</v>
      </c>
      <c r="I6" s="103">
        <f t="shared" si="3"/>
        <v>44.065217391304351</v>
      </c>
      <c r="J6" s="109">
        <v>0.81599999999999995</v>
      </c>
      <c r="K6" s="109">
        <v>0.30399999999999999</v>
      </c>
      <c r="L6" s="108">
        <v>4.5999999999999996</v>
      </c>
      <c r="M6" s="108">
        <v>2</v>
      </c>
      <c r="N6" s="108">
        <v>4.43</v>
      </c>
      <c r="O6" s="108">
        <v>3.54</v>
      </c>
      <c r="P6" s="108">
        <v>2.95</v>
      </c>
      <c r="Q6" s="108">
        <v>4.04</v>
      </c>
      <c r="R6" s="106">
        <f t="shared" si="4"/>
        <v>-23.043478260869559</v>
      </c>
      <c r="S6" s="108">
        <v>3.47</v>
      </c>
      <c r="T6" s="111">
        <v>0.94</v>
      </c>
      <c r="U6" s="108">
        <v>4.93</v>
      </c>
      <c r="V6" s="106">
        <f t="shared" si="5"/>
        <v>-24.565217391304337</v>
      </c>
      <c r="W6" s="111">
        <v>4.38</v>
      </c>
      <c r="X6" s="108">
        <v>4.2</v>
      </c>
      <c r="Y6" s="108">
        <v>4.8899999999999997</v>
      </c>
      <c r="Z6" s="106">
        <f t="shared" si="6"/>
        <v>-4.7826086956521694</v>
      </c>
      <c r="AA6" s="111">
        <v>4.38</v>
      </c>
      <c r="AB6" s="105">
        <f t="shared" si="7"/>
        <v>-0.21999999999999975</v>
      </c>
      <c r="AC6" s="106">
        <f t="shared" si="8"/>
        <v>-4.7826086956521694</v>
      </c>
    </row>
    <row r="7" spans="1:29" s="17" customFormat="1" x14ac:dyDescent="0.25">
      <c r="A7" s="108">
        <v>0.23499999999999999</v>
      </c>
      <c r="B7" s="109">
        <v>0.85599999999999998</v>
      </c>
      <c r="C7" s="108">
        <v>0.32579999999999998</v>
      </c>
      <c r="D7" s="103">
        <f t="shared" si="0"/>
        <v>85.6</v>
      </c>
      <c r="E7" s="110"/>
      <c r="F7" s="108">
        <v>0.73280000000000001</v>
      </c>
      <c r="G7" s="103">
        <f t="shared" si="1"/>
        <v>73.28</v>
      </c>
      <c r="H7" s="103">
        <f t="shared" si="2"/>
        <v>732.8</v>
      </c>
      <c r="I7" s="103">
        <f t="shared" si="3"/>
        <v>216.16519174041295</v>
      </c>
      <c r="J7" s="109">
        <v>1.512</v>
      </c>
      <c r="K7" s="108">
        <v>0.91849999999999998</v>
      </c>
      <c r="L7" s="108">
        <v>3.39</v>
      </c>
      <c r="M7" s="108">
        <v>3.31</v>
      </c>
      <c r="N7" s="108">
        <v>3.47</v>
      </c>
      <c r="O7" s="108">
        <v>3.13</v>
      </c>
      <c r="P7" s="108">
        <v>3.05</v>
      </c>
      <c r="Q7" s="108">
        <v>3.22</v>
      </c>
      <c r="R7" s="106">
        <f t="shared" si="4"/>
        <v>-7.6696165191740482</v>
      </c>
      <c r="S7" s="108">
        <v>3.16</v>
      </c>
      <c r="T7" s="111">
        <v>3.01</v>
      </c>
      <c r="U7" s="108">
        <v>3.53</v>
      </c>
      <c r="V7" s="106">
        <f t="shared" si="5"/>
        <v>-6.7846607669616521</v>
      </c>
      <c r="W7" s="108">
        <v>3.16</v>
      </c>
      <c r="X7" s="108">
        <v>3</v>
      </c>
      <c r="Y7" s="108">
        <v>3.25</v>
      </c>
      <c r="Z7" s="106">
        <f t="shared" si="6"/>
        <v>-6.7846607669616521</v>
      </c>
      <c r="AA7" s="111">
        <v>3.16</v>
      </c>
      <c r="AB7" s="105">
        <f t="shared" si="7"/>
        <v>-0.22999999999999998</v>
      </c>
      <c r="AC7" s="106">
        <f t="shared" si="8"/>
        <v>-6.7846607669616521</v>
      </c>
    </row>
    <row r="8" spans="1:29" s="17" customFormat="1" x14ac:dyDescent="0.25">
      <c r="A8" s="108">
        <v>0.1066</v>
      </c>
      <c r="B8" s="109">
        <v>0.67200000000000004</v>
      </c>
      <c r="C8" s="108">
        <v>0.14779999999999999</v>
      </c>
      <c r="D8" s="103">
        <f t="shared" si="0"/>
        <v>67.2</v>
      </c>
      <c r="E8" s="110"/>
      <c r="F8" s="108">
        <v>0.1802</v>
      </c>
      <c r="G8" s="103">
        <f t="shared" si="1"/>
        <v>18.02</v>
      </c>
      <c r="H8" s="103">
        <f t="shared" si="2"/>
        <v>180.2</v>
      </c>
      <c r="I8" s="103">
        <f t="shared" si="3"/>
        <v>33.619402985074622</v>
      </c>
      <c r="J8" s="109">
        <v>0.48799999999999999</v>
      </c>
      <c r="K8" s="108">
        <v>0.25369999999999998</v>
      </c>
      <c r="L8" s="108">
        <v>5.36</v>
      </c>
      <c r="M8" s="108">
        <v>5.28</v>
      </c>
      <c r="N8" s="108">
        <v>5.43</v>
      </c>
      <c r="O8" s="108">
        <v>4.99</v>
      </c>
      <c r="P8" s="108">
        <v>4.57</v>
      </c>
      <c r="Q8" s="108">
        <v>5.42</v>
      </c>
      <c r="R8" s="106">
        <f t="shared" si="4"/>
        <v>-6.9029850746268675</v>
      </c>
      <c r="S8" s="108">
        <v>5.1100000000000003</v>
      </c>
      <c r="T8" s="111">
        <v>5.0199999999999996</v>
      </c>
      <c r="U8" s="108">
        <v>5.2</v>
      </c>
      <c r="V8" s="106">
        <f t="shared" si="5"/>
        <v>-4.6641791044776113</v>
      </c>
      <c r="W8" s="108">
        <v>5.01</v>
      </c>
      <c r="X8" s="108">
        <v>4.95</v>
      </c>
      <c r="Y8" s="108">
        <v>5.0999999999999996</v>
      </c>
      <c r="Z8" s="106">
        <f t="shared" si="6"/>
        <v>-6.5298507462686661</v>
      </c>
      <c r="AA8" s="111">
        <v>5.1100000000000003</v>
      </c>
      <c r="AB8" s="105">
        <f t="shared" si="7"/>
        <v>-0.25</v>
      </c>
      <c r="AC8" s="106">
        <f t="shared" si="8"/>
        <v>-4.6641791044776113</v>
      </c>
    </row>
    <row r="9" spans="1:29" s="17" customFormat="1" x14ac:dyDescent="0.25">
      <c r="A9" s="115">
        <v>3.2599999999999997E-2</v>
      </c>
      <c r="B9" s="117">
        <v>0.25600000000000001</v>
      </c>
      <c r="C9" s="115">
        <v>9.0399999999999994E-2</v>
      </c>
      <c r="D9" s="103">
        <f t="shared" si="0"/>
        <v>25.6</v>
      </c>
      <c r="E9" s="110"/>
      <c r="F9" s="115">
        <v>3.2599999999999997E-2</v>
      </c>
      <c r="G9" s="103">
        <f t="shared" si="1"/>
        <v>3.26</v>
      </c>
      <c r="H9" s="103">
        <f t="shared" si="2"/>
        <v>32.599999999999994</v>
      </c>
      <c r="I9" s="103">
        <f t="shared" si="3"/>
        <v>6.3300970873786389</v>
      </c>
      <c r="J9" s="117">
        <v>0.25600000000000001</v>
      </c>
      <c r="K9" s="117">
        <v>8.5300000000000001E-2</v>
      </c>
      <c r="L9" s="115">
        <v>5.15</v>
      </c>
      <c r="M9" s="115">
        <v>4.91</v>
      </c>
      <c r="N9" s="116">
        <v>5.4</v>
      </c>
      <c r="O9" s="115">
        <v>4.8600000000000003</v>
      </c>
      <c r="P9" s="115">
        <v>4.5999999999999996</v>
      </c>
      <c r="Q9" s="116">
        <v>5.0999999999999996</v>
      </c>
      <c r="R9" s="106">
        <f t="shared" si="4"/>
        <v>-5.6310679611650487</v>
      </c>
      <c r="S9" s="115">
        <v>4.55</v>
      </c>
      <c r="T9" s="116">
        <v>4.3499999999999996</v>
      </c>
      <c r="U9" s="115">
        <v>4.82</v>
      </c>
      <c r="V9" s="106">
        <f t="shared" si="5"/>
        <v>-11.650485436893215</v>
      </c>
      <c r="W9" s="115">
        <v>5.09</v>
      </c>
      <c r="X9" s="115">
        <v>4.5199999999999996</v>
      </c>
      <c r="Y9" s="115">
        <v>5.75</v>
      </c>
      <c r="Z9" s="106">
        <f t="shared" si="6"/>
        <v>-1.1650485436893299</v>
      </c>
      <c r="AA9" s="116">
        <v>5.09</v>
      </c>
      <c r="AB9" s="105">
        <f t="shared" si="7"/>
        <v>-6.0000000000000497E-2</v>
      </c>
      <c r="AC9" s="106">
        <f t="shared" si="8"/>
        <v>-1.1650485436893299</v>
      </c>
    </row>
    <row r="10" spans="1:29" s="17" customFormat="1" x14ac:dyDescent="0.25">
      <c r="A10" s="108">
        <v>0.16569999999999999</v>
      </c>
      <c r="B10" s="109">
        <v>0.92800000000000005</v>
      </c>
      <c r="C10" s="108">
        <v>0.27560000000000001</v>
      </c>
      <c r="D10" s="103">
        <f t="shared" si="0"/>
        <v>92.800000000000011</v>
      </c>
      <c r="E10" s="110"/>
      <c r="F10" s="115">
        <v>0.2135</v>
      </c>
      <c r="G10" s="103">
        <f t="shared" si="1"/>
        <v>21.349999999999998</v>
      </c>
      <c r="H10" s="103">
        <f t="shared" si="2"/>
        <v>213.49999999999997</v>
      </c>
      <c r="I10" s="103">
        <f t="shared" si="3"/>
        <v>56.781914893617014</v>
      </c>
      <c r="J10" s="109">
        <v>0.96</v>
      </c>
      <c r="K10" s="109">
        <v>0.31509999999999999</v>
      </c>
      <c r="L10" s="108">
        <v>3.76</v>
      </c>
      <c r="M10" s="108">
        <v>3.65</v>
      </c>
      <c r="N10" s="108">
        <v>3.97</v>
      </c>
      <c r="O10" s="108">
        <v>3.65</v>
      </c>
      <c r="P10" s="108">
        <v>3.1</v>
      </c>
      <c r="Q10" s="108">
        <v>4.5599999999999996</v>
      </c>
      <c r="R10" s="106">
        <f t="shared" si="4"/>
        <v>-2.9255319148936141</v>
      </c>
      <c r="S10" s="108">
        <v>2.77</v>
      </c>
      <c r="T10" s="111">
        <v>2</v>
      </c>
      <c r="U10" s="108">
        <v>3.17</v>
      </c>
      <c r="V10" s="106">
        <f t="shared" si="5"/>
        <v>-26.329787234042552</v>
      </c>
      <c r="W10" s="108">
        <v>2.98</v>
      </c>
      <c r="X10" s="108">
        <v>2.2400000000000002</v>
      </c>
      <c r="Y10" s="108">
        <v>3.84</v>
      </c>
      <c r="Z10" s="106">
        <f t="shared" si="6"/>
        <v>-20.744680851063826</v>
      </c>
      <c r="AA10" s="108">
        <v>3.65</v>
      </c>
      <c r="AB10" s="105">
        <f t="shared" si="7"/>
        <v>-0.10999999999999988</v>
      </c>
      <c r="AC10" s="106">
        <f t="shared" si="8"/>
        <v>-2.9255319148936141</v>
      </c>
    </row>
    <row r="11" spans="1:29" s="17" customFormat="1" x14ac:dyDescent="0.25">
      <c r="A11" s="108">
        <v>7.85E-2</v>
      </c>
      <c r="B11" s="109">
        <v>0.51200000000000001</v>
      </c>
      <c r="C11" s="108">
        <v>0.1026</v>
      </c>
      <c r="D11" s="103">
        <f t="shared" si="0"/>
        <v>51.2</v>
      </c>
      <c r="E11" s="110"/>
      <c r="F11" s="115">
        <v>9.4700000000000006E-2</v>
      </c>
      <c r="G11" s="103">
        <f t="shared" si="1"/>
        <v>9.4700000000000006</v>
      </c>
      <c r="H11" s="103">
        <f t="shared" si="2"/>
        <v>94.7</v>
      </c>
      <c r="I11" s="103">
        <f t="shared" si="3"/>
        <v>23.498759305210918</v>
      </c>
      <c r="J11" s="109">
        <v>0.64800000000000002</v>
      </c>
      <c r="K11" s="108">
        <v>0.17680000000000001</v>
      </c>
      <c r="L11" s="108">
        <v>4.03</v>
      </c>
      <c r="M11" s="108">
        <v>2.3199999999999998</v>
      </c>
      <c r="N11" s="108">
        <v>5.45</v>
      </c>
      <c r="O11" s="108">
        <v>3.29</v>
      </c>
      <c r="P11" s="108">
        <v>2.4300000000000002</v>
      </c>
      <c r="Q11" s="108">
        <v>3.57</v>
      </c>
      <c r="R11" s="106">
        <f t="shared" si="4"/>
        <v>-18.362282878411914</v>
      </c>
      <c r="S11" s="108">
        <v>3.34</v>
      </c>
      <c r="T11" s="111">
        <v>2.77</v>
      </c>
      <c r="U11" s="108">
        <v>3.65</v>
      </c>
      <c r="V11" s="106">
        <f t="shared" si="5"/>
        <v>-17.121588089330032</v>
      </c>
      <c r="W11" s="108">
        <v>3.15</v>
      </c>
      <c r="X11" s="108">
        <v>2.4500000000000002</v>
      </c>
      <c r="Y11" s="108">
        <v>3.74</v>
      </c>
      <c r="Z11" s="106">
        <f t="shared" si="6"/>
        <v>-21.836228287841198</v>
      </c>
      <c r="AA11" s="111">
        <v>3.34</v>
      </c>
      <c r="AB11" s="105">
        <f t="shared" si="7"/>
        <v>-0.69000000000000039</v>
      </c>
      <c r="AC11" s="106">
        <f t="shared" si="8"/>
        <v>-17.121588089330032</v>
      </c>
    </row>
    <row r="12" spans="1:29" s="17" customFormat="1" x14ac:dyDescent="0.25">
      <c r="A12" s="108">
        <v>7.5200000000000003E-2</v>
      </c>
      <c r="B12" s="114">
        <v>0.54400000000000004</v>
      </c>
      <c r="C12" s="108">
        <v>0.1147</v>
      </c>
      <c r="D12" s="103">
        <f t="shared" si="0"/>
        <v>54.400000000000006</v>
      </c>
      <c r="E12" s="110"/>
      <c r="F12" s="115">
        <v>7.5700000000000003E-2</v>
      </c>
      <c r="G12" s="103">
        <f t="shared" si="1"/>
        <v>7.57</v>
      </c>
      <c r="H12" s="103">
        <f t="shared" si="2"/>
        <v>75.7</v>
      </c>
      <c r="I12" s="103">
        <f t="shared" si="3"/>
        <v>13.590664272890484</v>
      </c>
      <c r="J12" s="109">
        <v>0.54400000000000004</v>
      </c>
      <c r="K12" s="108">
        <v>0.10340000000000001</v>
      </c>
      <c r="L12" s="108">
        <v>5.57</v>
      </c>
      <c r="M12" s="108">
        <v>4.9400000000000004</v>
      </c>
      <c r="N12" s="108">
        <v>5.82</v>
      </c>
      <c r="O12" s="108">
        <v>5.61</v>
      </c>
      <c r="P12" s="108">
        <v>5.45</v>
      </c>
      <c r="Q12" s="108">
        <v>5.8</v>
      </c>
      <c r="R12" s="106">
        <f t="shared" si="4"/>
        <v>0.71813285457809761</v>
      </c>
      <c r="S12" s="108">
        <v>5.68</v>
      </c>
      <c r="T12" s="111">
        <v>5.08</v>
      </c>
      <c r="U12" s="108">
        <v>6.09</v>
      </c>
      <c r="V12" s="106">
        <f t="shared" si="5"/>
        <v>1.9748653500897564</v>
      </c>
      <c r="W12" s="108">
        <v>5.65</v>
      </c>
      <c r="X12" s="108">
        <v>5.55</v>
      </c>
      <c r="Y12" s="108">
        <v>5.75</v>
      </c>
      <c r="Z12" s="106">
        <f t="shared" si="6"/>
        <v>1.4362657091561952</v>
      </c>
      <c r="AA12" s="108">
        <v>5.68</v>
      </c>
      <c r="AB12" s="105">
        <f t="shared" si="7"/>
        <v>0.10999999999999943</v>
      </c>
      <c r="AC12" s="106">
        <f t="shared" si="8"/>
        <v>1.9748653500897564</v>
      </c>
    </row>
    <row r="13" spans="1:29" s="17" customFormat="1" x14ac:dyDescent="0.25">
      <c r="A13" s="108">
        <v>0.1641</v>
      </c>
      <c r="B13" s="109">
        <v>0.63200000000000001</v>
      </c>
      <c r="C13" s="108">
        <v>0.21759999999999999</v>
      </c>
      <c r="D13" s="103">
        <f t="shared" si="0"/>
        <v>63.2</v>
      </c>
      <c r="E13" s="110"/>
      <c r="F13" s="115">
        <v>0.18179999999999999</v>
      </c>
      <c r="G13" s="103">
        <f t="shared" si="1"/>
        <v>18.18</v>
      </c>
      <c r="H13" s="103">
        <f t="shared" si="2"/>
        <v>181.8</v>
      </c>
      <c r="I13" s="103">
        <f t="shared" si="3"/>
        <v>68.345864661654133</v>
      </c>
      <c r="J13" s="109">
        <v>0.68</v>
      </c>
      <c r="K13" s="108">
        <v>0.26829999999999998</v>
      </c>
      <c r="L13" s="108">
        <v>2.66</v>
      </c>
      <c r="M13" s="108">
        <v>2.5499999999999998</v>
      </c>
      <c r="N13" s="108">
        <v>2.75</v>
      </c>
      <c r="O13" s="108">
        <v>2.54</v>
      </c>
      <c r="P13" s="108">
        <v>1.24</v>
      </c>
      <c r="Q13" s="108">
        <v>2.84</v>
      </c>
      <c r="R13" s="106">
        <f t="shared" si="4"/>
        <v>-4.5112781954887256</v>
      </c>
      <c r="S13" s="108">
        <v>2.62</v>
      </c>
      <c r="T13" s="108">
        <v>1.7</v>
      </c>
      <c r="U13" s="108">
        <v>3.5</v>
      </c>
      <c r="V13" s="106">
        <f t="shared" si="5"/>
        <v>-1.5037593984962419</v>
      </c>
      <c r="W13" s="108">
        <v>2.23</v>
      </c>
      <c r="X13" s="108">
        <v>1.95</v>
      </c>
      <c r="Y13" s="108">
        <v>2.4</v>
      </c>
      <c r="Z13" s="106">
        <f t="shared" si="6"/>
        <v>-16.165413533834592</v>
      </c>
      <c r="AA13" s="111">
        <v>2.62</v>
      </c>
      <c r="AB13" s="105">
        <f t="shared" si="7"/>
        <v>-4.0000000000000036E-2</v>
      </c>
      <c r="AC13" s="106">
        <f t="shared" si="8"/>
        <v>-1.5037593984962419</v>
      </c>
    </row>
    <row r="14" spans="1:29" s="17" customFormat="1" x14ac:dyDescent="0.25">
      <c r="A14" s="108">
        <v>0.2132</v>
      </c>
      <c r="B14" s="108">
        <v>1.0960000000000001</v>
      </c>
      <c r="C14" s="108">
        <v>0.26019999999999999</v>
      </c>
      <c r="D14" s="103">
        <f t="shared" si="0"/>
        <v>109.60000000000001</v>
      </c>
      <c r="E14" s="110"/>
      <c r="F14" s="118">
        <v>0.1734</v>
      </c>
      <c r="G14" s="103">
        <f t="shared" si="1"/>
        <v>17.34</v>
      </c>
      <c r="H14" s="103">
        <f t="shared" si="2"/>
        <v>173.4</v>
      </c>
      <c r="I14" s="103">
        <f t="shared" si="3"/>
        <v>40.800000000000004</v>
      </c>
      <c r="J14" s="115">
        <v>0.82399999999999995</v>
      </c>
      <c r="K14" s="108">
        <v>0.19589999999999999</v>
      </c>
      <c r="L14" s="108">
        <v>4.25</v>
      </c>
      <c r="M14" s="108">
        <v>2.5</v>
      </c>
      <c r="N14" s="108">
        <v>4.9400000000000004</v>
      </c>
      <c r="O14" s="108">
        <v>3.86</v>
      </c>
      <c r="P14" s="108">
        <v>3.5</v>
      </c>
      <c r="Q14" s="108">
        <v>4.08</v>
      </c>
      <c r="R14" s="106">
        <f t="shared" si="4"/>
        <v>-9.176470588235297</v>
      </c>
      <c r="S14" s="108">
        <v>3.8</v>
      </c>
      <c r="T14" s="108">
        <v>3.2</v>
      </c>
      <c r="U14" s="108">
        <v>4.47</v>
      </c>
      <c r="V14" s="106">
        <f t="shared" si="5"/>
        <v>-10.58823529411765</v>
      </c>
      <c r="W14" s="108">
        <v>3.68</v>
      </c>
      <c r="X14" s="108">
        <v>3.31</v>
      </c>
      <c r="Y14" s="108">
        <v>4.3499999999999996</v>
      </c>
      <c r="Z14" s="106">
        <f t="shared" si="6"/>
        <v>-13.411764705882348</v>
      </c>
      <c r="AA14" s="108">
        <v>3.86</v>
      </c>
      <c r="AB14" s="105">
        <f t="shared" si="7"/>
        <v>-0.39000000000000012</v>
      </c>
      <c r="AC14" s="106">
        <f t="shared" si="8"/>
        <v>-9.176470588235297</v>
      </c>
    </row>
    <row r="15" spans="1:29" s="17" customFormat="1" x14ac:dyDescent="0.25">
      <c r="A15" s="108">
        <v>0.15140000000000001</v>
      </c>
      <c r="B15" s="109">
        <v>0.52800000000000002</v>
      </c>
      <c r="C15" s="108">
        <v>0.25190000000000001</v>
      </c>
      <c r="D15" s="103">
        <f t="shared" si="0"/>
        <v>52.800000000000004</v>
      </c>
      <c r="E15" s="110"/>
      <c r="F15" s="115">
        <v>0.2792</v>
      </c>
      <c r="G15" s="103">
        <f t="shared" si="1"/>
        <v>27.92</v>
      </c>
      <c r="H15" s="103">
        <f t="shared" si="2"/>
        <v>279.20000000000005</v>
      </c>
      <c r="I15" s="103">
        <f t="shared" si="3"/>
        <v>90.944625407166143</v>
      </c>
      <c r="J15" s="108">
        <v>0.64800000000000002</v>
      </c>
      <c r="K15" s="108">
        <v>0.31540000000000001</v>
      </c>
      <c r="L15" s="108">
        <v>3.07</v>
      </c>
      <c r="M15" s="108">
        <v>1.48</v>
      </c>
      <c r="N15" s="108">
        <v>3.2</v>
      </c>
      <c r="O15" s="108">
        <v>2.96</v>
      </c>
      <c r="P15" s="108">
        <v>2.62</v>
      </c>
      <c r="Q15" s="108">
        <v>3.05</v>
      </c>
      <c r="R15" s="106">
        <f t="shared" si="4"/>
        <v>-3.5830618892508106</v>
      </c>
      <c r="S15" s="108">
        <v>3.06</v>
      </c>
      <c r="T15" s="108">
        <v>2.9</v>
      </c>
      <c r="U15" s="108">
        <v>3.15</v>
      </c>
      <c r="V15" s="106">
        <f t="shared" si="5"/>
        <v>-0.3257328990227944</v>
      </c>
      <c r="W15" s="108">
        <v>2.97</v>
      </c>
      <c r="X15" s="108">
        <v>2.82</v>
      </c>
      <c r="Y15" s="108">
        <v>3.11</v>
      </c>
      <c r="Z15" s="106">
        <f t="shared" si="6"/>
        <v>-3.2573289902280012</v>
      </c>
      <c r="AA15" s="108">
        <v>3.06</v>
      </c>
      <c r="AB15" s="105">
        <f t="shared" si="7"/>
        <v>-9.9999999999997868E-3</v>
      </c>
      <c r="AC15" s="106">
        <f t="shared" si="8"/>
        <v>-0.3257328990227944</v>
      </c>
    </row>
    <row r="16" spans="1:29" s="17" customFormat="1" x14ac:dyDescent="0.25">
      <c r="A16" s="108">
        <v>0.34449999999999997</v>
      </c>
      <c r="B16" s="108">
        <v>1.0960000000000001</v>
      </c>
      <c r="C16" s="108">
        <v>0.45029999999999998</v>
      </c>
      <c r="D16" s="103">
        <f t="shared" si="0"/>
        <v>109.60000000000001</v>
      </c>
      <c r="E16" s="110"/>
      <c r="F16" s="115">
        <v>0.31459999999999999</v>
      </c>
      <c r="G16" s="103">
        <f t="shared" si="1"/>
        <v>31.46</v>
      </c>
      <c r="H16" s="103">
        <f t="shared" si="2"/>
        <v>314.60000000000002</v>
      </c>
      <c r="I16" s="103">
        <f t="shared" si="3"/>
        <v>88.619718309859167</v>
      </c>
      <c r="J16" s="108">
        <v>1.0880000000000001</v>
      </c>
      <c r="K16" s="108">
        <v>0.45689999999999997</v>
      </c>
      <c r="L16" s="108">
        <v>3.55</v>
      </c>
      <c r="M16" s="108">
        <v>3.3</v>
      </c>
      <c r="N16" s="108">
        <v>3.85</v>
      </c>
      <c r="O16" s="108">
        <v>3.28</v>
      </c>
      <c r="P16" s="108">
        <v>2.59</v>
      </c>
      <c r="Q16" s="108">
        <v>3.65</v>
      </c>
      <c r="R16" s="106">
        <f t="shared" si="4"/>
        <v>-7.6056338028169019</v>
      </c>
      <c r="S16" s="108">
        <v>2.79</v>
      </c>
      <c r="T16" s="108">
        <v>1.77</v>
      </c>
      <c r="U16" s="108">
        <v>4.6500000000000004</v>
      </c>
      <c r="V16" s="106">
        <f t="shared" si="5"/>
        <v>-21.408450704225345</v>
      </c>
      <c r="W16" s="108">
        <v>2.84</v>
      </c>
      <c r="X16" s="108">
        <v>2.5</v>
      </c>
      <c r="Y16" s="108">
        <v>3.55</v>
      </c>
      <c r="Z16" s="106">
        <f t="shared" si="6"/>
        <v>-20</v>
      </c>
      <c r="AA16" s="108">
        <v>3.28</v>
      </c>
      <c r="AB16" s="105">
        <f t="shared" si="7"/>
        <v>-0.27</v>
      </c>
      <c r="AC16" s="106">
        <f t="shared" si="8"/>
        <v>-7.6056338028169019</v>
      </c>
    </row>
    <row r="17" spans="1:29" s="17" customFormat="1" x14ac:dyDescent="0.25">
      <c r="A17" s="108">
        <v>0.13739999999999999</v>
      </c>
      <c r="B17" s="108">
        <v>0.58399999999999996</v>
      </c>
      <c r="C17" s="108">
        <v>0.21299999999999999</v>
      </c>
      <c r="D17" s="103">
        <f t="shared" si="0"/>
        <v>58.4</v>
      </c>
      <c r="E17" s="110"/>
      <c r="F17" s="115">
        <v>0.52149999999999996</v>
      </c>
      <c r="G17" s="103">
        <f t="shared" si="1"/>
        <v>52.15</v>
      </c>
      <c r="H17" s="103">
        <f t="shared" si="2"/>
        <v>521.5</v>
      </c>
      <c r="I17" s="103">
        <f t="shared" si="3"/>
        <v>103.26732673267327</v>
      </c>
      <c r="J17" s="119">
        <v>1.0720000000000001</v>
      </c>
      <c r="K17" s="108">
        <v>0.67210000000000003</v>
      </c>
      <c r="L17" s="108">
        <v>5.05</v>
      </c>
      <c r="M17" s="108">
        <v>3.45</v>
      </c>
      <c r="N17" s="108">
        <v>5.78</v>
      </c>
      <c r="O17" s="108">
        <v>4.3</v>
      </c>
      <c r="P17" s="108">
        <v>3.99</v>
      </c>
      <c r="Q17" s="108">
        <v>4.5</v>
      </c>
      <c r="R17" s="106">
        <f t="shared" si="4"/>
        <v>-14.85148514851485</v>
      </c>
      <c r="S17" s="108">
        <v>4.13</v>
      </c>
      <c r="T17" s="108">
        <v>4.01</v>
      </c>
      <c r="U17" s="108">
        <v>4.42</v>
      </c>
      <c r="V17" s="106">
        <f t="shared" si="5"/>
        <v>-18.217821782178216</v>
      </c>
      <c r="W17" s="108">
        <v>4.13</v>
      </c>
      <c r="X17" s="108">
        <v>4.0999999999999996</v>
      </c>
      <c r="Y17" s="108">
        <v>4.2</v>
      </c>
      <c r="Z17" s="106">
        <f t="shared" si="6"/>
        <v>-18.217821782178216</v>
      </c>
      <c r="AA17" s="108">
        <v>4.3</v>
      </c>
      <c r="AB17" s="105">
        <f t="shared" si="7"/>
        <v>-0.75</v>
      </c>
      <c r="AC17" s="106">
        <f t="shared" si="8"/>
        <v>-14.85148514851485</v>
      </c>
    </row>
    <row r="18" spans="1:29" s="17" customFormat="1" x14ac:dyDescent="0.25">
      <c r="A18" s="108">
        <v>0.13639999999999999</v>
      </c>
      <c r="B18" s="108">
        <v>1.04</v>
      </c>
      <c r="C18" s="108">
        <v>0.26</v>
      </c>
      <c r="D18" s="103">
        <f t="shared" si="0"/>
        <v>104</v>
      </c>
      <c r="E18" s="110"/>
      <c r="F18" s="108">
        <v>0.13320000000000001</v>
      </c>
      <c r="G18" s="103">
        <f t="shared" si="1"/>
        <v>13.320000000000002</v>
      </c>
      <c r="H18" s="103">
        <f t="shared" si="2"/>
        <v>133.20000000000002</v>
      </c>
      <c r="I18" s="103">
        <f t="shared" si="3"/>
        <v>25.132075471698116</v>
      </c>
      <c r="J18" s="108">
        <v>1.04</v>
      </c>
      <c r="K18" s="108">
        <v>0.20319999999999999</v>
      </c>
      <c r="L18" s="108">
        <v>5.3</v>
      </c>
      <c r="M18" s="108">
        <v>4.75</v>
      </c>
      <c r="N18" s="108">
        <v>5.87</v>
      </c>
      <c r="O18" s="108">
        <v>4.92</v>
      </c>
      <c r="P18" s="108">
        <v>3.1</v>
      </c>
      <c r="Q18" s="108">
        <v>6.02</v>
      </c>
      <c r="R18" s="106">
        <f t="shared" si="4"/>
        <v>-7.1698113207547154</v>
      </c>
      <c r="S18" s="108">
        <v>5.14</v>
      </c>
      <c r="T18" s="108">
        <v>3.15</v>
      </c>
      <c r="U18" s="108">
        <v>5.95</v>
      </c>
      <c r="V18" s="106">
        <f t="shared" si="5"/>
        <v>-3.0188679245283048</v>
      </c>
      <c r="W18" s="108">
        <v>3.68</v>
      </c>
      <c r="X18" s="108">
        <v>0.3</v>
      </c>
      <c r="Y18" s="108">
        <v>6.23</v>
      </c>
      <c r="Z18" s="106">
        <f t="shared" si="6"/>
        <v>-30.566037735849051</v>
      </c>
      <c r="AA18" s="108">
        <v>5.14</v>
      </c>
      <c r="AB18" s="105">
        <f t="shared" si="7"/>
        <v>-0.16000000000000014</v>
      </c>
      <c r="AC18" s="106">
        <f t="shared" si="8"/>
        <v>-3.0188679245283048</v>
      </c>
    </row>
    <row r="19" spans="1:29" s="17" customFormat="1" x14ac:dyDescent="0.25">
      <c r="A19" s="108">
        <v>0.13220000000000001</v>
      </c>
      <c r="B19" s="108">
        <v>0.54600000000000004</v>
      </c>
      <c r="C19" s="108">
        <v>0.18609999999999999</v>
      </c>
      <c r="D19" s="103">
        <f t="shared" si="0"/>
        <v>54.6</v>
      </c>
      <c r="E19" s="110"/>
      <c r="F19" s="108">
        <v>0.3478</v>
      </c>
      <c r="G19" s="103">
        <f t="shared" si="1"/>
        <v>34.78</v>
      </c>
      <c r="H19" s="103">
        <f t="shared" si="2"/>
        <v>347.8</v>
      </c>
      <c r="I19" s="103">
        <f t="shared" si="3"/>
        <v>72.761506276150627</v>
      </c>
      <c r="J19" s="108">
        <v>0.8</v>
      </c>
      <c r="K19" s="108">
        <v>0.36159999999999998</v>
      </c>
      <c r="L19" s="108">
        <v>4.78</v>
      </c>
      <c r="M19" s="108">
        <v>4.6500000000000004</v>
      </c>
      <c r="N19" s="108">
        <v>4.9000000000000004</v>
      </c>
      <c r="O19" s="108">
        <v>4.5</v>
      </c>
      <c r="P19" s="108">
        <v>3.55</v>
      </c>
      <c r="Q19" s="108">
        <v>4.88</v>
      </c>
      <c r="R19" s="106">
        <f t="shared" si="4"/>
        <v>-5.8577405857740636</v>
      </c>
      <c r="S19" s="108">
        <v>4.63</v>
      </c>
      <c r="T19" s="108">
        <v>4.0999999999999996</v>
      </c>
      <c r="U19" s="108">
        <v>4.95</v>
      </c>
      <c r="V19" s="106">
        <f t="shared" si="5"/>
        <v>-3.1380753138075388</v>
      </c>
      <c r="W19" s="108">
        <v>4.67</v>
      </c>
      <c r="X19" s="108">
        <v>3.1</v>
      </c>
      <c r="Y19" s="108">
        <v>5.23</v>
      </c>
      <c r="Z19" s="106">
        <f t="shared" si="6"/>
        <v>-2.3012552301255296</v>
      </c>
      <c r="AA19" s="108">
        <v>4.67</v>
      </c>
      <c r="AB19" s="105">
        <f t="shared" si="7"/>
        <v>-0.11000000000000032</v>
      </c>
      <c r="AC19" s="106">
        <f t="shared" si="8"/>
        <v>-2.3012552301255296</v>
      </c>
    </row>
    <row r="20" spans="1:29" s="17" customFormat="1" x14ac:dyDescent="0.25">
      <c r="A20" s="120">
        <v>8.2400000000000001E-2</v>
      </c>
      <c r="B20" s="121">
        <v>0.432</v>
      </c>
      <c r="C20" s="121">
        <v>0.157</v>
      </c>
      <c r="D20" s="103">
        <f t="shared" si="0"/>
        <v>43.2</v>
      </c>
      <c r="E20" s="122"/>
      <c r="F20" s="121">
        <v>0.25659999999999999</v>
      </c>
      <c r="G20" s="103">
        <f t="shared" si="1"/>
        <v>25.66</v>
      </c>
      <c r="H20" s="103">
        <f t="shared" si="2"/>
        <v>256.60000000000002</v>
      </c>
      <c r="I20" s="103">
        <f t="shared" si="3"/>
        <v>65.794871794871796</v>
      </c>
      <c r="J20" s="121">
        <v>0.59199999999999997</v>
      </c>
      <c r="K20" s="121">
        <v>0.30890000000000001</v>
      </c>
      <c r="L20" s="121">
        <v>3.9</v>
      </c>
      <c r="M20" s="121">
        <v>3.5</v>
      </c>
      <c r="N20" s="121">
        <v>4.0999999999999996</v>
      </c>
      <c r="O20" s="121">
        <v>3.58</v>
      </c>
      <c r="P20" s="121">
        <v>2.4</v>
      </c>
      <c r="Q20" s="121">
        <v>4.2</v>
      </c>
      <c r="R20" s="106">
        <f t="shared" si="4"/>
        <v>-8.2051282051282008</v>
      </c>
      <c r="S20" s="121">
        <v>3.47</v>
      </c>
      <c r="T20" s="121">
        <v>1.07</v>
      </c>
      <c r="U20" s="121">
        <v>4.63</v>
      </c>
      <c r="V20" s="106">
        <f t="shared" si="5"/>
        <v>-11.025641025641018</v>
      </c>
      <c r="W20" s="121">
        <v>3.74</v>
      </c>
      <c r="X20" s="121">
        <v>2</v>
      </c>
      <c r="Y20" s="121">
        <v>4.1500000000000004</v>
      </c>
      <c r="Z20" s="106">
        <f t="shared" si="6"/>
        <v>-4.1025641025640951</v>
      </c>
      <c r="AA20" s="121">
        <v>3.74</v>
      </c>
      <c r="AB20" s="105">
        <f t="shared" si="7"/>
        <v>-0.1599999999999997</v>
      </c>
      <c r="AC20" s="106">
        <f t="shared" si="8"/>
        <v>-4.1025641025640951</v>
      </c>
    </row>
    <row r="21" spans="1:29" s="17" customFormat="1" x14ac:dyDescent="0.25">
      <c r="A21" s="108">
        <v>8.2199999999999995E-2</v>
      </c>
      <c r="B21" s="108">
        <v>0.53600000000000003</v>
      </c>
      <c r="C21" s="108">
        <v>0.1157</v>
      </c>
      <c r="D21" s="124">
        <f t="shared" si="0"/>
        <v>53.6</v>
      </c>
      <c r="E21" s="110"/>
      <c r="F21" s="108">
        <v>5.6800000000000003E-2</v>
      </c>
      <c r="G21" s="124">
        <f t="shared" si="1"/>
        <v>5.6800000000000006</v>
      </c>
      <c r="H21" s="124">
        <f t="shared" si="2"/>
        <v>56.800000000000004</v>
      </c>
      <c r="I21" s="124">
        <f t="shared" si="3"/>
        <v>10.986460348162478</v>
      </c>
      <c r="J21" s="108">
        <v>0.35199999999999998</v>
      </c>
      <c r="K21" s="108">
        <v>6.2700000000000006E-2</v>
      </c>
      <c r="L21" s="108">
        <v>5.17</v>
      </c>
      <c r="M21" s="108">
        <v>5.0199999999999996</v>
      </c>
      <c r="N21" s="108">
        <v>5.27</v>
      </c>
      <c r="O21" s="108">
        <v>4.6900000000000004</v>
      </c>
      <c r="P21" s="108">
        <v>4.42</v>
      </c>
      <c r="Q21" s="108">
        <v>4.8</v>
      </c>
      <c r="R21" s="125">
        <f t="shared" si="4"/>
        <v>-9.2843326885879982</v>
      </c>
      <c r="S21" s="108">
        <v>5.07</v>
      </c>
      <c r="T21" s="108">
        <v>4.95</v>
      </c>
      <c r="U21" s="108">
        <v>5.15</v>
      </c>
      <c r="V21" s="125">
        <f t="shared" si="5"/>
        <v>-1.9342359767891615</v>
      </c>
      <c r="W21" s="108">
        <v>4.87</v>
      </c>
      <c r="X21" s="108">
        <v>4.75</v>
      </c>
      <c r="Y21" s="108">
        <v>4.95</v>
      </c>
      <c r="Z21" s="125">
        <f t="shared" si="6"/>
        <v>-5.802707930367502</v>
      </c>
      <c r="AA21" s="126">
        <v>5.07</v>
      </c>
      <c r="AB21" s="105">
        <f t="shared" si="7"/>
        <v>-9.9999999999999645E-2</v>
      </c>
      <c r="AC21" s="125">
        <f t="shared" si="8"/>
        <v>-1.9342359767891615</v>
      </c>
    </row>
    <row r="22" spans="1:29" s="17" customFormat="1" x14ac:dyDescent="0.25">
      <c r="A22" s="122">
        <v>4.3700000000000003E-2</v>
      </c>
      <c r="B22" s="122">
        <v>0.34210000000000002</v>
      </c>
      <c r="C22" s="122">
        <v>7.2300000000000003E-2</v>
      </c>
      <c r="D22" s="103">
        <f t="shared" si="0"/>
        <v>34.21</v>
      </c>
      <c r="E22" s="122"/>
      <c r="F22" s="122">
        <v>0.15890000000000001</v>
      </c>
      <c r="G22" s="103">
        <f t="shared" si="1"/>
        <v>15.89</v>
      </c>
      <c r="H22" s="103">
        <f t="shared" si="2"/>
        <v>158.9</v>
      </c>
      <c r="I22" s="103">
        <f t="shared" si="3"/>
        <v>32.036290322580648</v>
      </c>
      <c r="J22" s="122">
        <v>0.47099999999999997</v>
      </c>
      <c r="K22" s="122">
        <v>0.1744</v>
      </c>
      <c r="L22" s="122">
        <v>4.96</v>
      </c>
      <c r="M22" s="122">
        <v>4.87</v>
      </c>
      <c r="N22" s="122">
        <v>5.05</v>
      </c>
      <c r="O22" s="122">
        <v>4.38</v>
      </c>
      <c r="P22" s="122">
        <v>4.2</v>
      </c>
      <c r="Q22" s="122">
        <v>4.51</v>
      </c>
      <c r="R22" s="106">
        <f t="shared" si="4"/>
        <v>-11.693548387096776</v>
      </c>
      <c r="S22" s="122">
        <v>4.92</v>
      </c>
      <c r="T22" s="122">
        <v>4.8</v>
      </c>
      <c r="U22" s="122">
        <v>5.08</v>
      </c>
      <c r="V22" s="106">
        <f t="shared" si="5"/>
        <v>-0.80645161290322642</v>
      </c>
      <c r="W22" s="122">
        <v>4.82</v>
      </c>
      <c r="X22" s="122">
        <v>4.68</v>
      </c>
      <c r="Y22" s="122">
        <v>5.09</v>
      </c>
      <c r="Z22" s="106">
        <f t="shared" si="6"/>
        <v>-2.8225806451612838</v>
      </c>
      <c r="AA22" s="122">
        <v>4.92</v>
      </c>
      <c r="AB22" s="105">
        <f t="shared" si="7"/>
        <v>-4.0000000000000036E-2</v>
      </c>
      <c r="AC22" s="106">
        <f t="shared" si="8"/>
        <v>-0.80645161290322642</v>
      </c>
    </row>
    <row r="23" spans="1:29" s="17" customFormat="1" x14ac:dyDescent="0.25">
      <c r="A23" s="108">
        <v>0.1094</v>
      </c>
      <c r="B23" s="108">
        <v>0.46400000000000002</v>
      </c>
      <c r="C23" s="108">
        <v>0.1283</v>
      </c>
      <c r="D23" s="103">
        <f t="shared" si="0"/>
        <v>46.400000000000006</v>
      </c>
      <c r="E23" s="110"/>
      <c r="F23" s="108">
        <v>6.9699999999999998E-2</v>
      </c>
      <c r="G23" s="103">
        <f t="shared" si="1"/>
        <v>6.97</v>
      </c>
      <c r="H23" s="103">
        <f t="shared" si="2"/>
        <v>69.7</v>
      </c>
      <c r="I23" s="103">
        <f t="shared" si="3"/>
        <v>14.673684210526316</v>
      </c>
      <c r="J23" s="108">
        <v>0.41599999999999998</v>
      </c>
      <c r="K23" s="108">
        <v>7.0099999999999996E-2</v>
      </c>
      <c r="L23" s="108">
        <v>4.75</v>
      </c>
      <c r="M23" s="108">
        <v>4.55</v>
      </c>
      <c r="N23" s="108">
        <v>5.54</v>
      </c>
      <c r="O23" s="108">
        <v>4.7</v>
      </c>
      <c r="P23" s="108">
        <v>3.82</v>
      </c>
      <c r="Q23" s="108">
        <v>5.03</v>
      </c>
      <c r="R23" s="106">
        <f t="shared" si="4"/>
        <v>-1.0526315789473648</v>
      </c>
      <c r="S23" s="108">
        <v>4.63</v>
      </c>
      <c r="T23" s="108">
        <v>4.42</v>
      </c>
      <c r="U23" s="108">
        <v>4.8</v>
      </c>
      <c r="V23" s="106">
        <f t="shared" si="5"/>
        <v>-2.5263157894736867</v>
      </c>
      <c r="W23" s="108">
        <v>4.7699999999999996</v>
      </c>
      <c r="X23" s="108">
        <v>4.45</v>
      </c>
      <c r="Y23" s="108">
        <v>4.9400000000000004</v>
      </c>
      <c r="Z23" s="106">
        <f t="shared" si="6"/>
        <v>0.42105263157893841</v>
      </c>
      <c r="AA23" s="126">
        <v>4.7699999999999996</v>
      </c>
      <c r="AB23" s="105">
        <f t="shared" si="7"/>
        <v>1.9999999999999574E-2</v>
      </c>
      <c r="AC23" s="125">
        <f t="shared" si="8"/>
        <v>0.42105263157893841</v>
      </c>
    </row>
    <row r="24" spans="1:29" s="17" customFormat="1" x14ac:dyDescent="0.25">
      <c r="A24" s="108">
        <v>4.6800000000000001E-2</v>
      </c>
      <c r="B24" s="108">
        <v>0.32</v>
      </c>
      <c r="C24" s="108">
        <v>8.2299999999999998E-2</v>
      </c>
      <c r="D24" s="103">
        <f t="shared" si="0"/>
        <v>32</v>
      </c>
      <c r="E24" s="110"/>
      <c r="F24" s="108">
        <v>0.2334</v>
      </c>
      <c r="G24" s="103">
        <f t="shared" si="1"/>
        <v>23.34</v>
      </c>
      <c r="H24" s="103">
        <f t="shared" si="2"/>
        <v>233.4</v>
      </c>
      <c r="I24" s="103">
        <f t="shared" si="3"/>
        <v>50.301724137931039</v>
      </c>
      <c r="J24" s="108">
        <v>0.61599999999999999</v>
      </c>
      <c r="K24" s="108">
        <v>0.3286</v>
      </c>
      <c r="L24" s="108">
        <v>4.6399999999999997</v>
      </c>
      <c r="M24" s="108">
        <v>4.1500000000000004</v>
      </c>
      <c r="N24" s="108">
        <v>5</v>
      </c>
      <c r="O24" s="108">
        <v>4.58</v>
      </c>
      <c r="P24" s="108">
        <v>4.3</v>
      </c>
      <c r="Q24" s="108">
        <v>4.91</v>
      </c>
      <c r="R24" s="106">
        <f t="shared" si="4"/>
        <v>-1.2931034482758537</v>
      </c>
      <c r="S24" s="108">
        <v>4.6100000000000003</v>
      </c>
      <c r="T24" s="108">
        <v>4.4000000000000004</v>
      </c>
      <c r="U24" s="108">
        <v>4.75</v>
      </c>
      <c r="V24" s="106">
        <f t="shared" si="5"/>
        <v>-0.64655172413791728</v>
      </c>
      <c r="W24" s="108">
        <v>4.51</v>
      </c>
      <c r="X24" s="108">
        <v>4.25</v>
      </c>
      <c r="Y24" s="108">
        <v>4.67</v>
      </c>
      <c r="Z24" s="106">
        <f t="shared" si="6"/>
        <v>-2.8017241379310325</v>
      </c>
      <c r="AA24" s="108">
        <v>4.6100000000000003</v>
      </c>
      <c r="AB24" s="129" t="s">
        <v>511</v>
      </c>
      <c r="AC24" s="125">
        <f t="shared" si="8"/>
        <v>-0.64655172413791728</v>
      </c>
    </row>
    <row r="25" spans="1:29" s="17" customFormat="1" x14ac:dyDescent="0.25">
      <c r="A25" s="110">
        <v>3.78E-2</v>
      </c>
      <c r="B25" s="110">
        <v>0.36449999999999999</v>
      </c>
      <c r="C25" s="110">
        <v>8.0100000000000005E-2</v>
      </c>
      <c r="D25" s="103">
        <f t="shared" si="0"/>
        <v>36.449999999999996</v>
      </c>
      <c r="E25" s="110"/>
      <c r="F25" s="110">
        <v>0.19320000000000001</v>
      </c>
      <c r="G25" s="103">
        <f t="shared" si="1"/>
        <v>19.32</v>
      </c>
      <c r="H25" s="103">
        <f t="shared" si="2"/>
        <v>193.2</v>
      </c>
      <c r="I25" s="103">
        <f t="shared" si="3"/>
        <v>44.722222222222214</v>
      </c>
      <c r="J25" s="110">
        <v>0.58320000000000005</v>
      </c>
      <c r="K25" s="110">
        <v>0.27439999999999998</v>
      </c>
      <c r="L25" s="110">
        <v>4.32</v>
      </c>
      <c r="M25" s="110">
        <v>3.93</v>
      </c>
      <c r="N25" s="110">
        <v>5.12</v>
      </c>
      <c r="O25" s="110">
        <v>3.76</v>
      </c>
      <c r="P25" s="110">
        <v>3.63</v>
      </c>
      <c r="Q25" s="110">
        <v>3.99</v>
      </c>
      <c r="R25" s="106">
        <f t="shared" si="4"/>
        <v>-12.962962962962973</v>
      </c>
      <c r="S25" s="110">
        <v>3.61</v>
      </c>
      <c r="T25" s="110">
        <v>3.15</v>
      </c>
      <c r="U25" s="110">
        <v>4.2699999999999996</v>
      </c>
      <c r="V25" s="106">
        <f t="shared" si="5"/>
        <v>-16.435185185185194</v>
      </c>
      <c r="W25" s="110">
        <v>3.79</v>
      </c>
      <c r="X25" s="110">
        <v>3.5</v>
      </c>
      <c r="Y25" s="110">
        <v>4.2</v>
      </c>
      <c r="Z25" s="106">
        <f t="shared" si="6"/>
        <v>-12.268518518518523</v>
      </c>
      <c r="AA25" s="110">
        <v>3.79</v>
      </c>
      <c r="AB25" s="105">
        <f t="shared" ref="AB25:AB30" si="9">AA25-L25</f>
        <v>-0.53000000000000025</v>
      </c>
      <c r="AC25" s="125">
        <f t="shared" si="8"/>
        <v>-12.268518518518523</v>
      </c>
    </row>
    <row r="26" spans="1:29" s="17" customFormat="1" x14ac:dyDescent="0.25">
      <c r="A26" s="110">
        <v>2.3300000000000001E-2</v>
      </c>
      <c r="B26" s="110">
        <v>0.20749999999999999</v>
      </c>
      <c r="C26" s="110">
        <v>5.1999999999999998E-2</v>
      </c>
      <c r="D26" s="103">
        <f t="shared" si="0"/>
        <v>20.75</v>
      </c>
      <c r="E26" s="110"/>
      <c r="F26" s="110">
        <v>8.6499999999999994E-2</v>
      </c>
      <c r="G26" s="103">
        <f t="shared" si="1"/>
        <v>8.6499999999999986</v>
      </c>
      <c r="H26" s="103">
        <f t="shared" si="2"/>
        <v>86.499999999999986</v>
      </c>
      <c r="I26" s="103">
        <f t="shared" si="3"/>
        <v>17.798353909465018</v>
      </c>
      <c r="J26" s="110">
        <v>0.30280000000000001</v>
      </c>
      <c r="K26" s="110">
        <v>0.129</v>
      </c>
      <c r="L26" s="110">
        <v>4.8600000000000003</v>
      </c>
      <c r="M26" s="110">
        <v>4.54</v>
      </c>
      <c r="N26" s="110">
        <v>5.65</v>
      </c>
      <c r="O26" s="110">
        <v>4.08</v>
      </c>
      <c r="P26" s="110">
        <v>4</v>
      </c>
      <c r="Q26" s="110">
        <v>4.17</v>
      </c>
      <c r="R26" s="106">
        <f t="shared" si="4"/>
        <v>-16.049382716049386</v>
      </c>
      <c r="S26" s="110">
        <v>4.05</v>
      </c>
      <c r="T26" s="110">
        <v>3.95</v>
      </c>
      <c r="U26" s="110">
        <v>4.1399999999999997</v>
      </c>
      <c r="V26" s="106">
        <f t="shared" si="5"/>
        <v>-16.666666666666679</v>
      </c>
      <c r="W26" s="110">
        <v>4.6900000000000004</v>
      </c>
      <c r="X26" s="110">
        <v>4.12</v>
      </c>
      <c r="Y26" s="110">
        <v>5.14</v>
      </c>
      <c r="Z26" s="106">
        <f t="shared" si="6"/>
        <v>-3.4979423868312742</v>
      </c>
      <c r="AA26" s="110">
        <v>4.6900000000000004</v>
      </c>
      <c r="AB26" s="105">
        <f t="shared" si="9"/>
        <v>-0.16999999999999993</v>
      </c>
      <c r="AC26" s="125">
        <f t="shared" si="8"/>
        <v>-3.4979423868312742</v>
      </c>
    </row>
    <row r="27" spans="1:29" s="17" customFormat="1" x14ac:dyDescent="0.25">
      <c r="A27" s="110">
        <v>5.7000000000000002E-2</v>
      </c>
      <c r="B27" s="110">
        <v>0.47660000000000002</v>
      </c>
      <c r="C27" s="110">
        <v>0.12520000000000001</v>
      </c>
      <c r="D27" s="103">
        <f t="shared" si="0"/>
        <v>47.660000000000004</v>
      </c>
      <c r="E27" s="110"/>
      <c r="F27" s="110">
        <v>0.16950000000000001</v>
      </c>
      <c r="G27" s="103">
        <f t="shared" si="1"/>
        <v>16.950000000000003</v>
      </c>
      <c r="H27" s="103">
        <f t="shared" si="2"/>
        <v>169.50000000000003</v>
      </c>
      <c r="I27" s="103">
        <f t="shared" si="3"/>
        <v>36.84782608695653</v>
      </c>
      <c r="J27" s="110">
        <v>0.52710000000000001</v>
      </c>
      <c r="K27" s="110">
        <v>0.25269999999999998</v>
      </c>
      <c r="L27" s="110">
        <v>4.5999999999999996</v>
      </c>
      <c r="M27" s="110">
        <v>4.12</v>
      </c>
      <c r="N27" s="110">
        <v>4.7699999999999996</v>
      </c>
      <c r="O27" s="110">
        <v>4.43</v>
      </c>
      <c r="P27" s="110">
        <v>4.21</v>
      </c>
      <c r="Q27" s="110">
        <v>4.55</v>
      </c>
      <c r="R27" s="106">
        <f t="shared" si="4"/>
        <v>-3.6956521739130421</v>
      </c>
      <c r="S27" s="110">
        <v>4.4400000000000004</v>
      </c>
      <c r="T27" s="110">
        <v>4.24</v>
      </c>
      <c r="U27" s="110">
        <v>4.68</v>
      </c>
      <c r="V27" s="106">
        <f t="shared" si="5"/>
        <v>-3.4782608695652013</v>
      </c>
      <c r="W27" s="110">
        <v>4.3499999999999996</v>
      </c>
      <c r="X27" s="110">
        <v>4.17</v>
      </c>
      <c r="Y27" s="110">
        <v>4.53</v>
      </c>
      <c r="Z27" s="106">
        <f t="shared" si="6"/>
        <v>-5.4347826086956523</v>
      </c>
      <c r="AA27" s="110">
        <v>4.4400000000000004</v>
      </c>
      <c r="AB27" s="105">
        <f t="shared" si="9"/>
        <v>-0.15999999999999925</v>
      </c>
      <c r="AC27" s="125">
        <f t="shared" si="8"/>
        <v>-3.4782608695652013</v>
      </c>
    </row>
    <row r="28" spans="1:29" s="17" customFormat="1" x14ac:dyDescent="0.25">
      <c r="A28" s="110">
        <v>4.2900000000000001E-2</v>
      </c>
      <c r="B28" s="110">
        <v>0.4486</v>
      </c>
      <c r="C28" s="110">
        <v>9.9599999999999994E-2</v>
      </c>
      <c r="D28" s="103">
        <f t="shared" si="0"/>
        <v>44.86</v>
      </c>
      <c r="E28" s="110"/>
      <c r="F28" s="110">
        <v>0.16259999999999999</v>
      </c>
      <c r="G28" s="103">
        <f t="shared" si="1"/>
        <v>16.259999999999998</v>
      </c>
      <c r="H28" s="103">
        <f t="shared" si="2"/>
        <v>162.59999999999997</v>
      </c>
      <c r="I28" s="103">
        <f t="shared" si="3"/>
        <v>36.375838926174488</v>
      </c>
      <c r="J28" s="110">
        <v>0.71209999999999996</v>
      </c>
      <c r="K28" s="110">
        <v>0.29749999999999999</v>
      </c>
      <c r="L28" s="110">
        <v>4.47</v>
      </c>
      <c r="M28" s="110">
        <v>4.07</v>
      </c>
      <c r="N28" s="110">
        <v>4.75</v>
      </c>
      <c r="O28" s="110">
        <v>4.17</v>
      </c>
      <c r="P28" s="110">
        <v>3.25</v>
      </c>
      <c r="Q28" s="110">
        <v>4.96</v>
      </c>
      <c r="R28" s="106">
        <f t="shared" si="4"/>
        <v>-6.71140939597315</v>
      </c>
      <c r="S28" s="110">
        <v>4.51</v>
      </c>
      <c r="T28" s="110">
        <v>4.0999999999999996</v>
      </c>
      <c r="U28" s="110">
        <v>4.78</v>
      </c>
      <c r="V28" s="106">
        <f t="shared" si="5"/>
        <v>0.89485458612975477</v>
      </c>
      <c r="W28" s="110">
        <v>3.99</v>
      </c>
      <c r="X28" s="110">
        <v>3.74</v>
      </c>
      <c r="Y28" s="110">
        <v>4.42</v>
      </c>
      <c r="Z28" s="106">
        <f t="shared" si="6"/>
        <v>-10.738255033557037</v>
      </c>
      <c r="AA28" s="122">
        <v>4.51</v>
      </c>
      <c r="AB28" s="105">
        <f t="shared" si="9"/>
        <v>4.0000000000000036E-2</v>
      </c>
      <c r="AC28" s="125">
        <f t="shared" si="8"/>
        <v>0.89485458612975477</v>
      </c>
    </row>
    <row r="29" spans="1:29" s="17" customFormat="1" x14ac:dyDescent="0.25">
      <c r="A29" s="110">
        <v>3.0499999999999999E-2</v>
      </c>
      <c r="B29" s="110">
        <v>0.2019</v>
      </c>
      <c r="C29" s="110">
        <v>7.0800000000000002E-2</v>
      </c>
      <c r="D29" s="103">
        <f t="shared" si="0"/>
        <v>20.190000000000001</v>
      </c>
      <c r="E29" s="110"/>
      <c r="F29" s="110">
        <v>6.8000000000000005E-2</v>
      </c>
      <c r="G29" s="103">
        <f t="shared" si="1"/>
        <v>6.8000000000000007</v>
      </c>
      <c r="H29" s="103">
        <f t="shared" si="2"/>
        <v>68</v>
      </c>
      <c r="I29" s="103">
        <f t="shared" si="3"/>
        <v>19.373219373219374</v>
      </c>
      <c r="J29" s="110">
        <v>0.37569999999999998</v>
      </c>
      <c r="K29" s="110">
        <v>0.12640000000000001</v>
      </c>
      <c r="L29" s="110">
        <v>3.51</v>
      </c>
      <c r="M29" s="110">
        <v>3.45</v>
      </c>
      <c r="N29" s="110">
        <v>3.57</v>
      </c>
      <c r="O29" s="110">
        <v>3.42</v>
      </c>
      <c r="P29" s="110">
        <v>3.2</v>
      </c>
      <c r="Q29" s="110">
        <v>3.73</v>
      </c>
      <c r="R29" s="106">
        <f t="shared" si="4"/>
        <v>-2.5641025641025603</v>
      </c>
      <c r="S29" s="110">
        <v>3.17</v>
      </c>
      <c r="T29" s="110">
        <v>2.95</v>
      </c>
      <c r="U29" s="110">
        <v>3.5</v>
      </c>
      <c r="V29" s="106">
        <f t="shared" si="5"/>
        <v>-9.6866096866096836</v>
      </c>
      <c r="W29" s="110">
        <v>3.44</v>
      </c>
      <c r="X29" s="110">
        <v>2.94</v>
      </c>
      <c r="Y29" s="110">
        <v>3.6</v>
      </c>
      <c r="Z29" s="106">
        <f t="shared" si="6"/>
        <v>-1.9943019943019897</v>
      </c>
      <c r="AA29" s="110">
        <v>3.44</v>
      </c>
      <c r="AB29" s="105">
        <f t="shared" si="9"/>
        <v>-6.999999999999984E-2</v>
      </c>
      <c r="AC29" s="125">
        <f t="shared" si="8"/>
        <v>-1.9943019943019897</v>
      </c>
    </row>
    <row r="30" spans="1:29" s="17" customFormat="1" x14ac:dyDescent="0.25">
      <c r="A30" s="110">
        <v>3.85E-2</v>
      </c>
      <c r="B30" s="110">
        <v>0.29720000000000002</v>
      </c>
      <c r="C30" s="110">
        <v>8.3099999999999993E-2</v>
      </c>
      <c r="D30" s="103">
        <f t="shared" si="0"/>
        <v>29.720000000000002</v>
      </c>
      <c r="E30" s="110"/>
      <c r="F30" s="110">
        <v>2.2200000000000001E-2</v>
      </c>
      <c r="G30" s="103">
        <f t="shared" si="1"/>
        <v>2.2200000000000002</v>
      </c>
      <c r="H30" s="103">
        <f t="shared" si="2"/>
        <v>22.200000000000003</v>
      </c>
      <c r="I30" s="103">
        <f t="shared" si="3"/>
        <v>3.4850863422291996</v>
      </c>
      <c r="J30" s="110">
        <v>0.1794</v>
      </c>
      <c r="K30" s="110">
        <v>4.8000000000000001E-2</v>
      </c>
      <c r="L30" s="110">
        <v>6.37</v>
      </c>
      <c r="M30" s="110">
        <v>5.79</v>
      </c>
      <c r="N30" s="110">
        <v>6.77</v>
      </c>
      <c r="O30" s="110">
        <v>5.69</v>
      </c>
      <c r="P30" s="110">
        <v>5.31</v>
      </c>
      <c r="Q30" s="110">
        <v>6.3</v>
      </c>
      <c r="R30" s="106">
        <f t="shared" si="4"/>
        <v>-10.675039246467813</v>
      </c>
      <c r="S30" s="110">
        <v>5.16</v>
      </c>
      <c r="T30" s="110">
        <v>4.1879999999999997</v>
      </c>
      <c r="U30" s="110">
        <v>5.71</v>
      </c>
      <c r="V30" s="106">
        <f t="shared" si="5"/>
        <v>-18.995290423861853</v>
      </c>
      <c r="W30" s="110">
        <v>5.43</v>
      </c>
      <c r="X30" s="110">
        <v>4.17</v>
      </c>
      <c r="Y30" s="110">
        <v>6.11</v>
      </c>
      <c r="Z30" s="106">
        <f t="shared" si="6"/>
        <v>-14.756671899529048</v>
      </c>
      <c r="AA30" s="110">
        <v>5.69</v>
      </c>
      <c r="AB30" s="105">
        <f t="shared" si="9"/>
        <v>-0.67999999999999972</v>
      </c>
      <c r="AC30" s="125">
        <f t="shared" si="8"/>
        <v>-10.675039246467813</v>
      </c>
    </row>
    <row r="31" spans="1:29" s="17" customFormat="1" x14ac:dyDescent="0.25">
      <c r="A31" s="110">
        <v>5.9400000000000001E-2</v>
      </c>
      <c r="B31" s="110">
        <v>0.4879</v>
      </c>
      <c r="C31" s="110">
        <v>9.7000000000000003E-2</v>
      </c>
      <c r="D31" s="103">
        <f t="shared" si="0"/>
        <v>48.79</v>
      </c>
      <c r="E31" s="110"/>
      <c r="F31" s="110">
        <v>0.17730000000000001</v>
      </c>
      <c r="G31" s="103">
        <f t="shared" si="1"/>
        <v>17.73</v>
      </c>
      <c r="H31" s="103">
        <f t="shared" si="2"/>
        <v>177.3</v>
      </c>
      <c r="I31" s="103">
        <f t="shared" si="3"/>
        <v>30.359589041095894</v>
      </c>
      <c r="J31" s="110">
        <v>0.5383</v>
      </c>
      <c r="K31" s="110">
        <v>0.2079</v>
      </c>
      <c r="L31" s="110">
        <v>5.84</v>
      </c>
      <c r="M31" s="110">
        <v>5.57</v>
      </c>
      <c r="N31" s="110">
        <v>7.01</v>
      </c>
      <c r="O31" s="110">
        <v>5.31</v>
      </c>
      <c r="P31" s="110">
        <v>4.91</v>
      </c>
      <c r="Q31" s="110">
        <v>6.75</v>
      </c>
      <c r="R31" s="106">
        <f t="shared" si="4"/>
        <v>-9.0753424657534296</v>
      </c>
      <c r="S31" s="110">
        <v>4.99</v>
      </c>
      <c r="T31" s="110">
        <v>4.7699999999999996</v>
      </c>
      <c r="U31" s="110">
        <v>6.65</v>
      </c>
      <c r="V31" s="106">
        <f t="shared" si="5"/>
        <v>-14.55479452054794</v>
      </c>
      <c r="W31" s="110">
        <v>5.31</v>
      </c>
      <c r="X31" s="110">
        <v>4.8499999999999996</v>
      </c>
      <c r="Y31" s="110">
        <v>5.62</v>
      </c>
      <c r="Z31" s="106">
        <f t="shared" si="6"/>
        <v>-9.0753424657534296</v>
      </c>
      <c r="AA31" s="110">
        <v>5.31</v>
      </c>
      <c r="AB31" s="129">
        <f t="shared" ref="AB31:AB68" si="10">AA34-L31</f>
        <v>-1.67</v>
      </c>
      <c r="AC31" s="125">
        <f t="shared" si="8"/>
        <v>-9.0753424657534296</v>
      </c>
    </row>
    <row r="32" spans="1:29" s="17" customFormat="1" x14ac:dyDescent="0.25">
      <c r="A32" s="110">
        <v>5.8000000000000003E-2</v>
      </c>
      <c r="B32" s="110">
        <v>0.4093</v>
      </c>
      <c r="C32" s="110">
        <v>0.1077</v>
      </c>
      <c r="D32" s="103">
        <f t="shared" si="0"/>
        <v>40.93</v>
      </c>
      <c r="E32" s="110"/>
      <c r="F32" s="110">
        <v>0.32869999999999999</v>
      </c>
      <c r="G32" s="103">
        <f t="shared" si="1"/>
        <v>32.869999999999997</v>
      </c>
      <c r="H32" s="103">
        <f t="shared" si="2"/>
        <v>328.7</v>
      </c>
      <c r="I32" s="103">
        <f t="shared" si="3"/>
        <v>76.620046620046622</v>
      </c>
      <c r="J32" s="110">
        <v>0.98129999999999995</v>
      </c>
      <c r="K32" s="110">
        <v>0.53639999999999999</v>
      </c>
      <c r="L32" s="110">
        <v>4.29</v>
      </c>
      <c r="M32" s="110">
        <v>4.0599999999999996</v>
      </c>
      <c r="N32" s="110">
        <v>4.49</v>
      </c>
      <c r="O32" s="110">
        <v>4.0999999999999996</v>
      </c>
      <c r="P32" s="110">
        <v>3.54</v>
      </c>
      <c r="Q32" s="110">
        <v>4.4800000000000004</v>
      </c>
      <c r="R32" s="106">
        <f t="shared" si="4"/>
        <v>-4.4289044289044375</v>
      </c>
      <c r="S32" s="110">
        <v>4.25</v>
      </c>
      <c r="T32" s="110">
        <v>3.84</v>
      </c>
      <c r="U32" s="110">
        <v>4.55</v>
      </c>
      <c r="V32" s="106">
        <f t="shared" si="5"/>
        <v>-0.93240093240093325</v>
      </c>
      <c r="W32" s="110">
        <v>4.2300000000000004</v>
      </c>
      <c r="X32" s="110">
        <v>3.93</v>
      </c>
      <c r="Y32" s="110">
        <v>4.5999999999999996</v>
      </c>
      <c r="Z32" s="106">
        <f t="shared" si="6"/>
        <v>-1.3986013986013894</v>
      </c>
      <c r="AA32" s="110">
        <v>4.25</v>
      </c>
      <c r="AB32" s="129">
        <f t="shared" si="10"/>
        <v>1.0700000000000003</v>
      </c>
      <c r="AC32" s="125">
        <f t="shared" si="8"/>
        <v>-0.93240093240093325</v>
      </c>
    </row>
    <row r="33" spans="1:29" s="17" customFormat="1" x14ac:dyDescent="0.25">
      <c r="A33" s="110">
        <v>0.15340000000000001</v>
      </c>
      <c r="B33" s="110">
        <v>0.99250000000000005</v>
      </c>
      <c r="C33" s="110">
        <v>0.28949999999999998</v>
      </c>
      <c r="D33" s="103">
        <f t="shared" si="0"/>
        <v>99.25</v>
      </c>
      <c r="E33" s="110"/>
      <c r="F33" s="110">
        <v>0.19819999999999999</v>
      </c>
      <c r="G33" s="103">
        <f t="shared" si="1"/>
        <v>19.82</v>
      </c>
      <c r="H33" s="103">
        <f t="shared" si="2"/>
        <v>198.2</v>
      </c>
      <c r="I33" s="103">
        <f t="shared" si="3"/>
        <v>46.635294117647057</v>
      </c>
      <c r="J33" s="110">
        <v>0.89159999999999995</v>
      </c>
      <c r="K33" s="110">
        <v>0.33700000000000002</v>
      </c>
      <c r="L33" s="110">
        <v>4.25</v>
      </c>
      <c r="M33" s="110">
        <v>3.97</v>
      </c>
      <c r="N33" s="110">
        <v>4.7300000000000004</v>
      </c>
      <c r="O33" s="110">
        <v>4.08</v>
      </c>
      <c r="P33" s="110">
        <v>3.65</v>
      </c>
      <c r="Q33" s="110">
        <v>4.33</v>
      </c>
      <c r="R33" s="106">
        <f t="shared" si="4"/>
        <v>-3.9999999999999982</v>
      </c>
      <c r="S33" s="110">
        <v>3.82</v>
      </c>
      <c r="T33" s="110">
        <v>3.19</v>
      </c>
      <c r="U33" s="110">
        <v>4.72</v>
      </c>
      <c r="V33" s="106">
        <f t="shared" si="5"/>
        <v>-10.117647058823533</v>
      </c>
      <c r="W33" s="110">
        <v>4</v>
      </c>
      <c r="X33" s="110">
        <v>3.32</v>
      </c>
      <c r="Y33" s="110">
        <v>4.83</v>
      </c>
      <c r="Z33" s="106">
        <f t="shared" si="6"/>
        <v>-5.8823529411764701</v>
      </c>
      <c r="AA33" s="110">
        <v>4.08</v>
      </c>
      <c r="AB33" s="129">
        <f t="shared" si="10"/>
        <v>-0.25</v>
      </c>
      <c r="AC33" s="125">
        <f t="shared" si="8"/>
        <v>-3.9999999999999982</v>
      </c>
    </row>
    <row r="34" spans="1:29" s="17" customFormat="1" x14ac:dyDescent="0.25">
      <c r="A34" s="110">
        <v>5.67E-2</v>
      </c>
      <c r="B34" s="110">
        <v>0.4486</v>
      </c>
      <c r="C34" s="110">
        <v>0.1038</v>
      </c>
      <c r="D34" s="103">
        <f t="shared" si="0"/>
        <v>44.86</v>
      </c>
      <c r="E34" s="110"/>
      <c r="F34" s="110">
        <v>0.1862</v>
      </c>
      <c r="G34" s="103">
        <f t="shared" si="1"/>
        <v>18.62</v>
      </c>
      <c r="H34" s="103">
        <f t="shared" si="2"/>
        <v>186.20000000000002</v>
      </c>
      <c r="I34" s="103">
        <f t="shared" si="3"/>
        <v>38.630705394190869</v>
      </c>
      <c r="J34" s="110">
        <v>0.58320000000000005</v>
      </c>
      <c r="K34" s="110">
        <v>0.26140000000000002</v>
      </c>
      <c r="L34" s="110">
        <v>4.82</v>
      </c>
      <c r="M34" s="110">
        <v>4.0999999999999996</v>
      </c>
      <c r="N34" s="110">
        <v>5.75</v>
      </c>
      <c r="O34" s="110">
        <v>4.17</v>
      </c>
      <c r="P34" s="110">
        <v>2.19</v>
      </c>
      <c r="Q34" s="110">
        <v>4.6100000000000003</v>
      </c>
      <c r="R34" s="106">
        <f t="shared" si="4"/>
        <v>-13.485477178423244</v>
      </c>
      <c r="S34" s="110">
        <v>4.05</v>
      </c>
      <c r="T34" s="110">
        <v>2.66</v>
      </c>
      <c r="U34" s="110">
        <v>4.55</v>
      </c>
      <c r="V34" s="106">
        <f t="shared" si="5"/>
        <v>-15.975103734439845</v>
      </c>
      <c r="W34" s="110">
        <v>4.0599999999999996</v>
      </c>
      <c r="X34" s="110">
        <v>3.65</v>
      </c>
      <c r="Y34" s="110">
        <v>4.3</v>
      </c>
      <c r="Z34" s="106">
        <f t="shared" si="6"/>
        <v>-15.767634854771797</v>
      </c>
      <c r="AA34" s="110">
        <v>4.17</v>
      </c>
      <c r="AB34" s="129">
        <f t="shared" si="10"/>
        <v>-0.15000000000000036</v>
      </c>
      <c r="AC34" s="125">
        <f t="shared" si="8"/>
        <v>-13.485477178423244</v>
      </c>
    </row>
    <row r="35" spans="1:29" s="17" customFormat="1" x14ac:dyDescent="0.25">
      <c r="A35" s="110">
        <v>0.10059999999999999</v>
      </c>
      <c r="B35" s="110">
        <v>0.58879999999999999</v>
      </c>
      <c r="C35" s="110">
        <v>0.1641</v>
      </c>
      <c r="D35" s="103">
        <f t="shared" si="0"/>
        <v>58.879999999999995</v>
      </c>
      <c r="E35" s="110"/>
      <c r="F35" s="110">
        <v>0.26179999999999998</v>
      </c>
      <c r="G35" s="103">
        <f t="shared" si="1"/>
        <v>26.179999999999996</v>
      </c>
      <c r="H35" s="103">
        <f t="shared" si="2"/>
        <v>261.79999999999995</v>
      </c>
      <c r="I35" s="103">
        <f t="shared" si="3"/>
        <v>48.481481481481467</v>
      </c>
      <c r="J35" s="110">
        <v>0.77939999999999998</v>
      </c>
      <c r="K35" s="110">
        <v>0.37190000000000001</v>
      </c>
      <c r="L35" s="110">
        <v>5.4</v>
      </c>
      <c r="M35" s="110">
        <v>5.12</v>
      </c>
      <c r="N35" s="110">
        <v>5.53</v>
      </c>
      <c r="O35" s="110">
        <v>5.26</v>
      </c>
      <c r="P35" s="110">
        <v>5.07</v>
      </c>
      <c r="Q35" s="110">
        <v>5.54</v>
      </c>
      <c r="R35" s="106">
        <f t="shared" si="4"/>
        <v>-2.5925925925926028</v>
      </c>
      <c r="S35" s="110">
        <v>5.36</v>
      </c>
      <c r="T35" s="110">
        <v>4.8499999999999996</v>
      </c>
      <c r="U35" s="110">
        <v>5.68</v>
      </c>
      <c r="V35" s="106">
        <f t="shared" si="5"/>
        <v>-0.74074074074074137</v>
      </c>
      <c r="W35" s="126">
        <v>5.35</v>
      </c>
      <c r="X35" s="126">
        <v>5.03</v>
      </c>
      <c r="Y35" s="126">
        <v>5.79</v>
      </c>
      <c r="Z35" s="106">
        <f t="shared" si="6"/>
        <v>-0.92592592592593903</v>
      </c>
      <c r="AA35" s="110">
        <v>5.36</v>
      </c>
      <c r="AB35" s="129">
        <f t="shared" si="10"/>
        <v>-1.4400000000000004</v>
      </c>
      <c r="AC35" s="125">
        <f t="shared" si="8"/>
        <v>-0.74074074074074137</v>
      </c>
    </row>
    <row r="36" spans="1:29" s="17" customFormat="1" x14ac:dyDescent="0.25">
      <c r="A36" s="110">
        <v>9.0700000000000003E-2</v>
      </c>
      <c r="B36" s="110">
        <v>0.54949999999999999</v>
      </c>
      <c r="C36" s="110">
        <v>0.15</v>
      </c>
      <c r="D36" s="103">
        <f t="shared" si="0"/>
        <v>54.949999999999996</v>
      </c>
      <c r="E36" s="110"/>
      <c r="F36" s="110">
        <v>0.29830000000000001</v>
      </c>
      <c r="G36" s="103">
        <f t="shared" si="1"/>
        <v>29.830000000000002</v>
      </c>
      <c r="H36" s="103">
        <f t="shared" si="2"/>
        <v>298.3</v>
      </c>
      <c r="I36" s="103">
        <f t="shared" si="3"/>
        <v>74.389027431421454</v>
      </c>
      <c r="J36" s="110">
        <v>0.65610000000000002</v>
      </c>
      <c r="K36" s="110">
        <v>0.33979999999999999</v>
      </c>
      <c r="L36" s="110">
        <v>4.01</v>
      </c>
      <c r="M36" s="110">
        <v>3.82</v>
      </c>
      <c r="N36" s="110">
        <v>4.3499999999999996</v>
      </c>
      <c r="O36" s="110">
        <v>4</v>
      </c>
      <c r="P36" s="110">
        <v>3.5</v>
      </c>
      <c r="Q36" s="110">
        <v>4.28</v>
      </c>
      <c r="R36" s="106">
        <f t="shared" si="4"/>
        <v>-0.24937655860348598</v>
      </c>
      <c r="S36" s="110">
        <v>3.98</v>
      </c>
      <c r="T36" s="110">
        <v>3.74</v>
      </c>
      <c r="U36" s="110">
        <v>4.45</v>
      </c>
      <c r="V36" s="106">
        <f t="shared" si="5"/>
        <v>-0.74812967581046896</v>
      </c>
      <c r="W36" s="110">
        <v>3.85</v>
      </c>
      <c r="X36" s="110">
        <v>2.67</v>
      </c>
      <c r="Y36" s="110">
        <v>4.25</v>
      </c>
      <c r="Z36" s="106">
        <f t="shared" si="6"/>
        <v>-3.9900249376558534</v>
      </c>
      <c r="AA36" s="110">
        <v>4</v>
      </c>
      <c r="AB36" s="129">
        <f>AA38-L36</f>
        <v>-4.9999999999999822E-2</v>
      </c>
      <c r="AC36" s="125">
        <f t="shared" si="8"/>
        <v>-0.24937655860348598</v>
      </c>
    </row>
    <row r="37" spans="1:29" s="17" customFormat="1" x14ac:dyDescent="0.25">
      <c r="A37" s="110">
        <v>5.2900000000000003E-2</v>
      </c>
      <c r="B37" s="110">
        <v>0.4037</v>
      </c>
      <c r="C37" s="110">
        <v>0.1142</v>
      </c>
      <c r="D37" s="103">
        <f t="shared" si="0"/>
        <v>40.369999999999997</v>
      </c>
      <c r="E37" s="110"/>
      <c r="F37" s="110">
        <v>0.14910000000000001</v>
      </c>
      <c r="G37" s="103">
        <f t="shared" si="1"/>
        <v>14.91</v>
      </c>
      <c r="H37" s="103">
        <f t="shared" si="2"/>
        <v>149.1</v>
      </c>
      <c r="I37" s="103">
        <f t="shared" si="3"/>
        <v>30.997920997921</v>
      </c>
      <c r="J37" s="110">
        <v>0.65049999999999997</v>
      </c>
      <c r="K37" s="110">
        <v>0.29039999999999999</v>
      </c>
      <c r="L37" s="110">
        <v>4.8099999999999996</v>
      </c>
      <c r="M37" s="110">
        <v>4.5</v>
      </c>
      <c r="N37" s="110">
        <v>5.05</v>
      </c>
      <c r="O37" s="110">
        <v>4.4800000000000004</v>
      </c>
      <c r="P37" s="110">
        <v>4.25</v>
      </c>
      <c r="Q37" s="110">
        <v>4.79</v>
      </c>
      <c r="R37" s="106">
        <f t="shared" si="4"/>
        <v>-6.8607068607068449</v>
      </c>
      <c r="S37" s="110">
        <v>4.67</v>
      </c>
      <c r="T37" s="110">
        <v>4.55</v>
      </c>
      <c r="U37" s="110">
        <v>4.78</v>
      </c>
      <c r="V37" s="106">
        <f t="shared" si="5"/>
        <v>-2.9106029106029041</v>
      </c>
      <c r="W37" s="110">
        <v>4.5599999999999996</v>
      </c>
      <c r="X37" s="110">
        <v>4.32</v>
      </c>
      <c r="Y37" s="110">
        <v>4.63</v>
      </c>
      <c r="Z37" s="106">
        <f t="shared" si="6"/>
        <v>-5.1975051975051976</v>
      </c>
      <c r="AA37" s="110">
        <v>4.67</v>
      </c>
      <c r="AB37" s="129">
        <f>AA39-L37</f>
        <v>0.42000000000000082</v>
      </c>
      <c r="AC37" s="125">
        <f t="shared" si="8"/>
        <v>-2.9106029106029041</v>
      </c>
    </row>
    <row r="38" spans="1:29" s="17" customFormat="1" x14ac:dyDescent="0.25">
      <c r="A38" s="110">
        <v>1.9800000000000002E-2</v>
      </c>
      <c r="B38" s="110">
        <v>0.21310000000000001</v>
      </c>
      <c r="C38" s="110">
        <v>4.5100000000000001E-2</v>
      </c>
      <c r="D38" s="103">
        <f t="shared" si="0"/>
        <v>21.310000000000002</v>
      </c>
      <c r="E38" s="110"/>
      <c r="F38" s="110">
        <v>9.6199999999999994E-2</v>
      </c>
      <c r="G38" s="103">
        <f t="shared" si="1"/>
        <v>9.6199999999999992</v>
      </c>
      <c r="H38" s="103">
        <f t="shared" si="2"/>
        <v>96.199999999999989</v>
      </c>
      <c r="I38" s="103">
        <f t="shared" si="3"/>
        <v>23.236714975845409</v>
      </c>
      <c r="J38" s="110">
        <v>0.34210000000000002</v>
      </c>
      <c r="K38" s="110">
        <v>0.14169999999999999</v>
      </c>
      <c r="L38" s="110">
        <v>4.1399999999999997</v>
      </c>
      <c r="M38" s="110">
        <v>3.85</v>
      </c>
      <c r="N38" s="110">
        <v>4.3</v>
      </c>
      <c r="O38" s="110">
        <v>3.96</v>
      </c>
      <c r="P38" s="110">
        <v>2.3199999999999998</v>
      </c>
      <c r="Q38" s="110">
        <v>4.46</v>
      </c>
      <c r="R38" s="106">
        <f t="shared" si="4"/>
        <v>-4.3478260869565153</v>
      </c>
      <c r="S38" s="110">
        <v>3.74</v>
      </c>
      <c r="T38" s="110">
        <v>1.96</v>
      </c>
      <c r="U38" s="110">
        <v>4.3600000000000003</v>
      </c>
      <c r="V38" s="106">
        <f t="shared" si="5"/>
        <v>-9.6618357487922584</v>
      </c>
      <c r="W38" s="110"/>
      <c r="X38" s="110"/>
      <c r="Y38" s="110"/>
      <c r="Z38" s="106" t="s">
        <v>64</v>
      </c>
      <c r="AA38" s="110">
        <v>3.96</v>
      </c>
      <c r="AB38" s="129" t="s">
        <v>64</v>
      </c>
      <c r="AC38" s="125">
        <f t="shared" si="8"/>
        <v>-4.3478260869565153</v>
      </c>
    </row>
    <row r="39" spans="1:29" s="17" customFormat="1" x14ac:dyDescent="0.25">
      <c r="A39" s="110">
        <v>4.6600000000000003E-2</v>
      </c>
      <c r="B39" s="110">
        <v>0.34210000000000002</v>
      </c>
      <c r="C39" s="110">
        <v>0.1004</v>
      </c>
      <c r="D39" s="103">
        <f t="shared" si="0"/>
        <v>34.21</v>
      </c>
      <c r="E39" s="110"/>
      <c r="F39" s="110">
        <v>0.113</v>
      </c>
      <c r="G39" s="103">
        <f t="shared" si="1"/>
        <v>11.3</v>
      </c>
      <c r="H39" s="103">
        <f t="shared" si="2"/>
        <v>113</v>
      </c>
      <c r="I39" s="103">
        <f t="shared" si="3"/>
        <v>19.087837837837839</v>
      </c>
      <c r="J39" s="110">
        <v>0.47660000000000002</v>
      </c>
      <c r="K39" s="110">
        <v>0.22739999999999999</v>
      </c>
      <c r="L39" s="110">
        <v>5.92</v>
      </c>
      <c r="M39" s="110">
        <v>4.9800000000000004</v>
      </c>
      <c r="N39" s="110">
        <v>7.1</v>
      </c>
      <c r="O39" s="110">
        <v>5.19</v>
      </c>
      <c r="P39" s="110">
        <v>5.1100000000000003</v>
      </c>
      <c r="Q39" s="110">
        <v>5.3</v>
      </c>
      <c r="R39" s="106">
        <f t="shared" si="4"/>
        <v>-12.331081081081074</v>
      </c>
      <c r="S39" s="110">
        <v>5.23</v>
      </c>
      <c r="T39" s="110">
        <v>4.84</v>
      </c>
      <c r="U39" s="110">
        <v>5.42</v>
      </c>
      <c r="V39" s="106">
        <f t="shared" si="5"/>
        <v>-11.655405405405398</v>
      </c>
      <c r="W39" s="110">
        <v>5.2</v>
      </c>
      <c r="X39" s="110">
        <v>5</v>
      </c>
      <c r="Y39" s="110">
        <v>5.38</v>
      </c>
      <c r="Z39" s="106">
        <f t="shared" si="6"/>
        <v>-12.162162162162158</v>
      </c>
      <c r="AA39" s="110">
        <v>5.23</v>
      </c>
      <c r="AB39" s="129">
        <f t="shared" si="10"/>
        <v>-2.79</v>
      </c>
      <c r="AC39" s="125">
        <f t="shared" si="8"/>
        <v>-11.655405405405398</v>
      </c>
    </row>
    <row r="40" spans="1:29" s="17" customFormat="1" x14ac:dyDescent="0.25">
      <c r="A40" s="110">
        <v>4.7800000000000002E-2</v>
      </c>
      <c r="B40" s="110">
        <v>0.38129999999999997</v>
      </c>
      <c r="C40" s="110">
        <v>9.0200000000000002E-2</v>
      </c>
      <c r="D40" s="103">
        <f t="shared" si="0"/>
        <v>38.129999999999995</v>
      </c>
      <c r="E40" s="110"/>
      <c r="F40" s="110">
        <v>0.1249</v>
      </c>
      <c r="G40" s="103">
        <f t="shared" si="1"/>
        <v>12.49</v>
      </c>
      <c r="H40" s="103">
        <f t="shared" si="2"/>
        <v>124.9</v>
      </c>
      <c r="I40" s="103">
        <f t="shared" si="3"/>
        <v>26.350210970464136</v>
      </c>
      <c r="J40" s="110">
        <v>0.64490000000000003</v>
      </c>
      <c r="K40" s="110">
        <v>0.21540000000000001</v>
      </c>
      <c r="L40" s="110">
        <v>4.74</v>
      </c>
      <c r="M40" s="110">
        <v>3.58</v>
      </c>
      <c r="N40" s="110">
        <v>4.97</v>
      </c>
      <c r="O40" s="126">
        <v>3.74</v>
      </c>
      <c r="P40" s="126">
        <v>3.48</v>
      </c>
      <c r="Q40" s="126">
        <v>4.6500000000000004</v>
      </c>
      <c r="R40" s="106">
        <f t="shared" si="4"/>
        <v>-21.097046413502106</v>
      </c>
      <c r="S40" s="110">
        <v>4.3600000000000003</v>
      </c>
      <c r="T40" s="110">
        <v>3.55</v>
      </c>
      <c r="U40" s="110">
        <v>4.93</v>
      </c>
      <c r="V40" s="106">
        <f t="shared" si="5"/>
        <v>-8.0168776371307988</v>
      </c>
      <c r="W40" s="110">
        <v>4.5999999999999996</v>
      </c>
      <c r="X40" s="110">
        <v>4.32</v>
      </c>
      <c r="Y40" s="110">
        <v>5.48</v>
      </c>
      <c r="Z40" s="106">
        <f t="shared" si="6"/>
        <v>-2.9535864978903072</v>
      </c>
      <c r="AA40" s="131">
        <v>43986</v>
      </c>
      <c r="AB40" s="129">
        <f t="shared" si="10"/>
        <v>0.27999999999999936</v>
      </c>
      <c r="AC40" s="125">
        <v>-2.9535864978903072</v>
      </c>
    </row>
    <row r="41" spans="1:29" s="17" customFormat="1" x14ac:dyDescent="0.25">
      <c r="A41" s="110">
        <v>9.2499999999999999E-2</v>
      </c>
      <c r="B41" s="110">
        <v>0.63349999999999995</v>
      </c>
      <c r="C41" s="110">
        <v>0.19939999999999999</v>
      </c>
      <c r="D41" s="103">
        <f t="shared" si="0"/>
        <v>63.349999999999994</v>
      </c>
      <c r="E41" s="110"/>
      <c r="F41" s="110">
        <v>0.1231</v>
      </c>
      <c r="G41" s="103">
        <f t="shared" si="1"/>
        <v>12.31</v>
      </c>
      <c r="H41" s="103">
        <f t="shared" si="2"/>
        <v>123.10000000000001</v>
      </c>
      <c r="I41" s="103">
        <f t="shared" si="3"/>
        <v>35.475504322766568</v>
      </c>
      <c r="J41" s="110">
        <v>0.58320000000000005</v>
      </c>
      <c r="K41" s="110">
        <v>0.18129999999999999</v>
      </c>
      <c r="L41" s="110">
        <v>3.47</v>
      </c>
      <c r="M41" s="110">
        <v>3.17</v>
      </c>
      <c r="N41" s="110">
        <v>3.79</v>
      </c>
      <c r="O41" s="110">
        <v>3.39</v>
      </c>
      <c r="P41" s="110">
        <v>2.94</v>
      </c>
      <c r="Q41" s="110">
        <v>3.86</v>
      </c>
      <c r="R41" s="106">
        <f t="shared" si="4"/>
        <v>-2.3054755043227684</v>
      </c>
      <c r="S41" s="110">
        <v>3.17</v>
      </c>
      <c r="T41" s="110">
        <v>2.75</v>
      </c>
      <c r="U41" s="110">
        <v>3.69</v>
      </c>
      <c r="V41" s="106">
        <f t="shared" si="5"/>
        <v>-8.6455331412103824</v>
      </c>
      <c r="W41" s="110">
        <v>3.01</v>
      </c>
      <c r="X41" s="110">
        <v>2.39</v>
      </c>
      <c r="Y41" s="110">
        <v>3.34</v>
      </c>
      <c r="Z41" s="106">
        <f t="shared" si="6"/>
        <v>-13.256484149855918</v>
      </c>
      <c r="AA41" s="110">
        <v>3.39</v>
      </c>
      <c r="AB41" s="129">
        <f t="shared" si="10"/>
        <v>1.0899999999999994</v>
      </c>
      <c r="AC41" s="125">
        <f t="shared" si="8"/>
        <v>-2.3054755043227684</v>
      </c>
    </row>
    <row r="42" spans="1:29" s="17" customFormat="1" x14ac:dyDescent="0.25">
      <c r="A42" s="110">
        <v>7.4200000000000002E-2</v>
      </c>
      <c r="B42" s="110">
        <v>0.30840000000000001</v>
      </c>
      <c r="C42" s="110">
        <v>0.1227</v>
      </c>
      <c r="D42" s="103">
        <f t="shared" si="0"/>
        <v>30.84</v>
      </c>
      <c r="E42" s="110"/>
      <c r="F42" s="110">
        <v>6.83E-2</v>
      </c>
      <c r="G42" s="103">
        <f t="shared" si="1"/>
        <v>6.83</v>
      </c>
      <c r="H42" s="103">
        <f t="shared" si="2"/>
        <v>68.3</v>
      </c>
      <c r="I42" s="103">
        <f t="shared" si="3"/>
        <v>19.07821229050279</v>
      </c>
      <c r="J42" s="110">
        <v>0.2467</v>
      </c>
      <c r="K42" s="110">
        <v>0.1178</v>
      </c>
      <c r="L42" s="110">
        <v>3.58</v>
      </c>
      <c r="M42" s="110">
        <v>3.35</v>
      </c>
      <c r="N42" s="110">
        <v>3.77</v>
      </c>
      <c r="O42" s="110">
        <v>2.91</v>
      </c>
      <c r="P42" s="110">
        <v>2.81</v>
      </c>
      <c r="Q42" s="110">
        <v>2.98</v>
      </c>
      <c r="R42" s="106">
        <f t="shared" si="4"/>
        <v>-18.715083798882677</v>
      </c>
      <c r="S42" s="110">
        <v>2.86</v>
      </c>
      <c r="T42" s="110">
        <v>2.6</v>
      </c>
      <c r="U42" s="110">
        <v>3.05</v>
      </c>
      <c r="V42" s="106">
        <f t="shared" si="5"/>
        <v>-20.111731843575424</v>
      </c>
      <c r="W42" s="110">
        <v>3.13</v>
      </c>
      <c r="X42" s="110">
        <v>2.97</v>
      </c>
      <c r="Y42" s="110">
        <v>3.31</v>
      </c>
      <c r="Z42" s="106">
        <f t="shared" si="6"/>
        <v>-12.56983240223464</v>
      </c>
      <c r="AA42" s="110">
        <v>3.13</v>
      </c>
      <c r="AB42" s="129">
        <f t="shared" si="10"/>
        <v>0.86000000000000032</v>
      </c>
      <c r="AC42" s="125">
        <f t="shared" si="8"/>
        <v>-12.56983240223464</v>
      </c>
    </row>
    <row r="43" spans="1:29" s="17" customFormat="1" x14ac:dyDescent="0.25">
      <c r="A43" s="110">
        <v>6.59E-2</v>
      </c>
      <c r="B43" s="110">
        <v>0.51029999999999998</v>
      </c>
      <c r="C43" s="110">
        <v>0.15909999999999999</v>
      </c>
      <c r="D43" s="103">
        <f t="shared" si="0"/>
        <v>51.03</v>
      </c>
      <c r="E43" s="110"/>
      <c r="F43" s="110">
        <v>0.1497</v>
      </c>
      <c r="G43" s="103">
        <f t="shared" si="1"/>
        <v>14.97</v>
      </c>
      <c r="H43" s="103">
        <f t="shared" si="2"/>
        <v>149.70000000000002</v>
      </c>
      <c r="I43" s="103">
        <f t="shared" si="3"/>
        <v>29.124513618677049</v>
      </c>
      <c r="J43" s="110">
        <v>0.90280000000000005</v>
      </c>
      <c r="K43" s="110">
        <v>0.27800000000000002</v>
      </c>
      <c r="L43" s="110">
        <v>5.14</v>
      </c>
      <c r="M43" s="110">
        <v>4.32</v>
      </c>
      <c r="N43" s="110">
        <v>6.24</v>
      </c>
      <c r="O43" s="110">
        <v>4.8600000000000003</v>
      </c>
      <c r="P43" s="110">
        <v>4.62</v>
      </c>
      <c r="Q43" s="110">
        <v>5.18</v>
      </c>
      <c r="R43" s="106">
        <f t="shared" si="4"/>
        <v>-5.4474708171206103</v>
      </c>
      <c r="S43" s="110">
        <v>4.9400000000000004</v>
      </c>
      <c r="T43" s="110">
        <v>4.53</v>
      </c>
      <c r="U43" s="110">
        <v>5.86</v>
      </c>
      <c r="V43" s="106">
        <f t="shared" si="5"/>
        <v>-3.8910505836575737</v>
      </c>
      <c r="W43" s="110">
        <v>5.0199999999999996</v>
      </c>
      <c r="X43" s="110">
        <v>4.79</v>
      </c>
      <c r="Y43" s="110">
        <v>5.48</v>
      </c>
      <c r="Z43" s="106">
        <f t="shared" si="6"/>
        <v>-2.3346303501945544</v>
      </c>
      <c r="AA43" s="110">
        <v>5.0199999999999996</v>
      </c>
      <c r="AB43" s="129">
        <f t="shared" si="10"/>
        <v>-0.79</v>
      </c>
      <c r="AC43" s="125">
        <f t="shared" si="8"/>
        <v>-2.3346303501945544</v>
      </c>
    </row>
    <row r="44" spans="1:29" s="17" customFormat="1" x14ac:dyDescent="0.25">
      <c r="A44" s="110">
        <v>5.0500000000000003E-2</v>
      </c>
      <c r="B44" s="110">
        <v>0.443</v>
      </c>
      <c r="C44" s="110">
        <v>9.3899999999999997E-2</v>
      </c>
      <c r="D44" s="103">
        <f t="shared" si="0"/>
        <v>44.3</v>
      </c>
      <c r="E44" s="110"/>
      <c r="F44" s="110">
        <v>0.27589999999999998</v>
      </c>
      <c r="G44" s="103">
        <f t="shared" si="1"/>
        <v>27.589999999999996</v>
      </c>
      <c r="H44" s="103">
        <f t="shared" si="2"/>
        <v>275.89999999999998</v>
      </c>
      <c r="I44" s="103">
        <f t="shared" si="3"/>
        <v>60.770925110132154</v>
      </c>
      <c r="J44" s="110">
        <v>0.76259999999999994</v>
      </c>
      <c r="K44" s="110">
        <v>0.39660000000000001</v>
      </c>
      <c r="L44" s="110">
        <v>4.54</v>
      </c>
      <c r="M44" s="110">
        <v>4.2300000000000004</v>
      </c>
      <c r="N44" s="110">
        <v>4.8099999999999996</v>
      </c>
      <c r="O44" s="110">
        <v>4.3099999999999996</v>
      </c>
      <c r="P44" s="110">
        <v>3.97</v>
      </c>
      <c r="Q44" s="110">
        <v>4.7</v>
      </c>
      <c r="R44" s="106">
        <f t="shared" si="4"/>
        <v>-5.0660792951541946</v>
      </c>
      <c r="S44" s="110">
        <v>4.16</v>
      </c>
      <c r="T44" s="110">
        <v>0.48</v>
      </c>
      <c r="U44" s="110">
        <v>4.7699999999999996</v>
      </c>
      <c r="V44" s="106">
        <f t="shared" si="5"/>
        <v>-8.3700440528634328</v>
      </c>
      <c r="W44" s="110">
        <v>4.5599999999999996</v>
      </c>
      <c r="X44" s="110">
        <v>4.45</v>
      </c>
      <c r="Y44" s="110">
        <v>4.67</v>
      </c>
      <c r="Z44" s="106">
        <f t="shared" si="6"/>
        <v>0.44052863436122408</v>
      </c>
      <c r="AA44" s="110">
        <v>4.5599999999999996</v>
      </c>
      <c r="AB44" s="129">
        <f t="shared" si="10"/>
        <v>-0.96</v>
      </c>
      <c r="AC44" s="125">
        <f t="shared" si="8"/>
        <v>0.44052863436122408</v>
      </c>
    </row>
    <row r="45" spans="1:29" s="17" customFormat="1" x14ac:dyDescent="0.25">
      <c r="A45" s="110">
        <v>7.3999999999999996E-2</v>
      </c>
      <c r="B45" s="110">
        <v>0.56069999999999998</v>
      </c>
      <c r="C45" s="110">
        <v>0.1103</v>
      </c>
      <c r="D45" s="103">
        <f t="shared" si="0"/>
        <v>56.07</v>
      </c>
      <c r="E45" s="110"/>
      <c r="F45" s="110">
        <v>0.25869999999999999</v>
      </c>
      <c r="G45" s="103">
        <f t="shared" si="1"/>
        <v>25.869999999999997</v>
      </c>
      <c r="H45" s="103">
        <f t="shared" si="2"/>
        <v>258.7</v>
      </c>
      <c r="I45" s="103">
        <f t="shared" si="3"/>
        <v>54.463157894736838</v>
      </c>
      <c r="J45" s="110">
        <v>0.75139999999999996</v>
      </c>
      <c r="K45" s="110">
        <v>0.40089999999999998</v>
      </c>
      <c r="L45" s="110">
        <v>4.75</v>
      </c>
      <c r="M45" s="110">
        <v>4.49</v>
      </c>
      <c r="N45" s="110">
        <v>4.8600000000000003</v>
      </c>
      <c r="O45" s="110">
        <v>4.4400000000000004</v>
      </c>
      <c r="P45" s="110">
        <v>4.25</v>
      </c>
      <c r="Q45" s="110">
        <v>4.59</v>
      </c>
      <c r="R45" s="106">
        <f t="shared" si="4"/>
        <v>-6.5263157894736761</v>
      </c>
      <c r="S45" s="110">
        <v>4.25</v>
      </c>
      <c r="T45" s="110">
        <v>4.05</v>
      </c>
      <c r="U45" s="110">
        <v>4.45</v>
      </c>
      <c r="V45" s="106">
        <f t="shared" si="5"/>
        <v>-10.526315789473683</v>
      </c>
      <c r="W45" s="110">
        <v>3.5</v>
      </c>
      <c r="X45" s="110">
        <v>2.63</v>
      </c>
      <c r="Y45" s="110">
        <v>4.1399999999999997</v>
      </c>
      <c r="Z45" s="106">
        <f t="shared" si="6"/>
        <v>-26.315789473684209</v>
      </c>
      <c r="AA45" s="110">
        <v>4.4400000000000004</v>
      </c>
      <c r="AB45" s="129">
        <f t="shared" si="10"/>
        <v>-0.66999999999999993</v>
      </c>
      <c r="AC45" s="125">
        <f t="shared" si="8"/>
        <v>-6.5263157894736761</v>
      </c>
    </row>
    <row r="46" spans="1:29" s="17" customFormat="1" x14ac:dyDescent="0.25">
      <c r="A46" s="110">
        <v>7.1800000000000003E-2</v>
      </c>
      <c r="B46" s="110">
        <v>0.34210000000000002</v>
      </c>
      <c r="C46" s="110">
        <v>0.12570000000000001</v>
      </c>
      <c r="D46" s="103">
        <f t="shared" si="0"/>
        <v>34.21</v>
      </c>
      <c r="E46" s="110"/>
      <c r="F46" s="110">
        <v>0.26229999999999998</v>
      </c>
      <c r="G46" s="103">
        <f t="shared" si="1"/>
        <v>26.229999999999997</v>
      </c>
      <c r="H46" s="103">
        <f t="shared" si="2"/>
        <v>262.29999999999995</v>
      </c>
      <c r="I46" s="103">
        <f t="shared" si="3"/>
        <v>57.270742358078593</v>
      </c>
      <c r="J46" s="110">
        <v>0.49349999999999999</v>
      </c>
      <c r="K46" s="110">
        <v>0.28539999999999999</v>
      </c>
      <c r="L46" s="110">
        <v>4.58</v>
      </c>
      <c r="M46" s="110">
        <v>4.22</v>
      </c>
      <c r="N46" s="110">
        <v>4.8499999999999996</v>
      </c>
      <c r="O46" s="110">
        <v>4.1399999999999997</v>
      </c>
      <c r="P46" s="110">
        <v>1.7</v>
      </c>
      <c r="Q46" s="110">
        <v>4.78</v>
      </c>
      <c r="R46" s="106">
        <f t="shared" si="4"/>
        <v>-9.6069868995633279</v>
      </c>
      <c r="S46" s="110">
        <v>4.3499999999999996</v>
      </c>
      <c r="T46" s="110">
        <v>2.42</v>
      </c>
      <c r="U46" s="110">
        <v>4.8</v>
      </c>
      <c r="V46" s="106">
        <f t="shared" si="5"/>
        <v>-5.0218340611353804</v>
      </c>
      <c r="W46" s="110">
        <v>3.98</v>
      </c>
      <c r="X46" s="110">
        <v>3.52</v>
      </c>
      <c r="Y46" s="110">
        <v>4.4000000000000004</v>
      </c>
      <c r="Z46" s="106">
        <f t="shared" si="6"/>
        <v>-13.10043668122271</v>
      </c>
      <c r="AA46" s="110">
        <v>4.3499999999999996</v>
      </c>
      <c r="AB46" s="129">
        <f t="shared" si="10"/>
        <v>-1.5</v>
      </c>
      <c r="AC46" s="125">
        <f t="shared" si="8"/>
        <v>-5.0218340611353804</v>
      </c>
    </row>
    <row r="47" spans="1:29" s="17" customFormat="1" x14ac:dyDescent="0.25">
      <c r="A47" s="110">
        <v>8.9700000000000002E-2</v>
      </c>
      <c r="B47" s="110">
        <v>0.59440000000000004</v>
      </c>
      <c r="C47" s="110">
        <v>0.15049999999999999</v>
      </c>
      <c r="D47" s="103">
        <f t="shared" si="0"/>
        <v>59.440000000000005</v>
      </c>
      <c r="E47" s="110"/>
      <c r="F47" s="110">
        <v>0.1699</v>
      </c>
      <c r="G47" s="103">
        <f t="shared" si="1"/>
        <v>16.989999999999998</v>
      </c>
      <c r="H47" s="103">
        <f t="shared" si="2"/>
        <v>169.89999999999998</v>
      </c>
      <c r="I47" s="103">
        <f t="shared" si="3"/>
        <v>48.681948424068757</v>
      </c>
      <c r="J47" s="110">
        <v>0.76259999999999994</v>
      </c>
      <c r="K47" s="110">
        <v>0.216</v>
      </c>
      <c r="L47" s="110">
        <v>3.49</v>
      </c>
      <c r="M47" s="110">
        <v>3.25</v>
      </c>
      <c r="N47" s="110">
        <v>3.8</v>
      </c>
      <c r="O47" s="110">
        <v>3.58</v>
      </c>
      <c r="P47" s="110">
        <v>3.14</v>
      </c>
      <c r="Q47" s="110">
        <v>3.68</v>
      </c>
      <c r="R47" s="106">
        <f t="shared" si="4"/>
        <v>2.5787965616045803</v>
      </c>
      <c r="S47" s="110">
        <v>3.51</v>
      </c>
      <c r="T47" s="110">
        <v>3.1</v>
      </c>
      <c r="U47" s="110">
        <v>3.6</v>
      </c>
      <c r="V47" s="106">
        <f t="shared" si="5"/>
        <v>0.57306590257878431</v>
      </c>
      <c r="W47" s="110">
        <v>3.58</v>
      </c>
      <c r="X47" s="110">
        <v>3.45</v>
      </c>
      <c r="Y47" s="110">
        <v>3.68</v>
      </c>
      <c r="Z47" s="106">
        <f t="shared" si="6"/>
        <v>2.5787965616045803</v>
      </c>
      <c r="AA47" s="110">
        <v>3.58</v>
      </c>
      <c r="AB47" s="129">
        <f t="shared" si="10"/>
        <v>0.64999999999999947</v>
      </c>
      <c r="AC47" s="125">
        <f t="shared" si="8"/>
        <v>2.5787965616045803</v>
      </c>
    </row>
    <row r="48" spans="1:29" s="17" customFormat="1" x14ac:dyDescent="0.25">
      <c r="A48" s="110">
        <v>2.3099999999999999E-2</v>
      </c>
      <c r="B48" s="110">
        <v>0.22989999999999999</v>
      </c>
      <c r="C48" s="110">
        <v>6.6400000000000001E-2</v>
      </c>
      <c r="D48" s="103">
        <f t="shared" si="0"/>
        <v>22.99</v>
      </c>
      <c r="E48" s="110"/>
      <c r="F48" s="110">
        <v>0.26690000000000003</v>
      </c>
      <c r="G48" s="103">
        <f t="shared" si="1"/>
        <v>26.69</v>
      </c>
      <c r="H48" s="103">
        <f t="shared" si="2"/>
        <v>266.90000000000003</v>
      </c>
      <c r="I48" s="103">
        <f t="shared" si="3"/>
        <v>63.396674584323051</v>
      </c>
      <c r="J48" s="110">
        <v>0.65049999999999997</v>
      </c>
      <c r="K48" s="110">
        <v>0.27539999999999998</v>
      </c>
      <c r="L48" s="110">
        <v>4.21</v>
      </c>
      <c r="M48" s="110">
        <v>3.93</v>
      </c>
      <c r="N48" s="110">
        <v>4.5599999999999996</v>
      </c>
      <c r="O48" s="110">
        <v>3.64</v>
      </c>
      <c r="P48" s="110">
        <v>2.35</v>
      </c>
      <c r="Q48" s="110">
        <v>4.5199999999999996</v>
      </c>
      <c r="R48" s="106">
        <f t="shared" si="4"/>
        <v>-13.539192399049876</v>
      </c>
      <c r="S48" s="110">
        <v>3.93</v>
      </c>
      <c r="T48" s="110">
        <v>3.55</v>
      </c>
      <c r="U48" s="110">
        <v>4.17</v>
      </c>
      <c r="V48" s="106">
        <f t="shared" si="5"/>
        <v>-6.6508313539192354</v>
      </c>
      <c r="W48" s="110">
        <v>4.08</v>
      </c>
      <c r="X48" s="110">
        <v>2.0499999999999998</v>
      </c>
      <c r="Y48" s="110">
        <v>4.54</v>
      </c>
      <c r="Z48" s="106">
        <f t="shared" si="6"/>
        <v>-3.0878859857482159</v>
      </c>
      <c r="AA48" s="110">
        <v>4.08</v>
      </c>
      <c r="AB48" s="129">
        <f t="shared" si="10"/>
        <v>-4.9999999999999822E-2</v>
      </c>
      <c r="AC48" s="125">
        <f t="shared" si="8"/>
        <v>-3.0878859857482159</v>
      </c>
    </row>
    <row r="49" spans="1:29" s="17" customFormat="1" x14ac:dyDescent="0.25">
      <c r="A49" s="110">
        <v>8.5500000000000007E-2</v>
      </c>
      <c r="B49" s="110">
        <v>0.51029999999999998</v>
      </c>
      <c r="C49" s="110">
        <v>0.1613</v>
      </c>
      <c r="D49" s="103">
        <f t="shared" si="0"/>
        <v>51.03</v>
      </c>
      <c r="E49" s="110"/>
      <c r="F49" s="110">
        <v>0.19950000000000001</v>
      </c>
      <c r="G49" s="103">
        <f t="shared" si="1"/>
        <v>19.950000000000003</v>
      </c>
      <c r="H49" s="103">
        <f t="shared" si="2"/>
        <v>199.50000000000003</v>
      </c>
      <c r="I49" s="103">
        <f t="shared" si="3"/>
        <v>56.515580736543917</v>
      </c>
      <c r="J49" s="110">
        <v>0.628</v>
      </c>
      <c r="K49" s="110">
        <v>0.34899999999999998</v>
      </c>
      <c r="L49" s="110">
        <v>3.53</v>
      </c>
      <c r="M49" s="110">
        <v>3.09</v>
      </c>
      <c r="N49" s="110">
        <v>4.55</v>
      </c>
      <c r="O49" s="110">
        <v>2.86</v>
      </c>
      <c r="P49" s="110">
        <v>2.59</v>
      </c>
      <c r="Q49" s="110">
        <v>3.26</v>
      </c>
      <c r="R49" s="106">
        <f t="shared" si="4"/>
        <v>-18.980169971671387</v>
      </c>
      <c r="S49" s="110">
        <v>3.08</v>
      </c>
      <c r="T49" s="110">
        <v>2.9</v>
      </c>
      <c r="U49" s="110">
        <v>3.34</v>
      </c>
      <c r="V49" s="106">
        <f t="shared" si="5"/>
        <v>-12.747875354107641</v>
      </c>
      <c r="W49" s="110">
        <v>3.06</v>
      </c>
      <c r="X49" s="110">
        <v>2.85</v>
      </c>
      <c r="Y49" s="110">
        <v>3.21</v>
      </c>
      <c r="Z49" s="106">
        <f t="shared" si="6"/>
        <v>-13.314447592067982</v>
      </c>
      <c r="AA49" s="110">
        <v>3.08</v>
      </c>
      <c r="AB49" s="129">
        <f>AA51-L49</f>
        <v>0.63000000000000034</v>
      </c>
      <c r="AC49" s="125">
        <f t="shared" si="8"/>
        <v>-12.747875354107641</v>
      </c>
    </row>
    <row r="50" spans="1:29" s="17" customFormat="1" x14ac:dyDescent="0.25">
      <c r="A50" s="110">
        <v>7.1400000000000005E-2</v>
      </c>
      <c r="B50" s="110">
        <v>0.53269999999999995</v>
      </c>
      <c r="C50" s="110">
        <v>0.12859999999999999</v>
      </c>
      <c r="D50" s="103">
        <f t="shared" si="0"/>
        <v>53.269999999999996</v>
      </c>
      <c r="E50" s="110"/>
      <c r="F50" s="110">
        <v>0.21629999999999999</v>
      </c>
      <c r="G50" s="103">
        <f t="shared" si="1"/>
        <v>21.63</v>
      </c>
      <c r="H50" s="103">
        <f t="shared" si="2"/>
        <v>216.29999999999998</v>
      </c>
      <c r="I50" s="103">
        <f t="shared" si="3"/>
        <v>50.069444444444436</v>
      </c>
      <c r="J50" s="110">
        <v>0.70089999999999997</v>
      </c>
      <c r="K50" s="110">
        <v>0.37480000000000002</v>
      </c>
      <c r="L50" s="110">
        <v>4.32</v>
      </c>
      <c r="M50" s="110">
        <v>3.7</v>
      </c>
      <c r="N50" s="110">
        <v>4.9800000000000004</v>
      </c>
      <c r="O50" s="110">
        <v>3.89</v>
      </c>
      <c r="P50" s="110">
        <v>3.55</v>
      </c>
      <c r="Q50" s="110">
        <v>4.2</v>
      </c>
      <c r="R50" s="106">
        <f t="shared" si="4"/>
        <v>-9.9537037037037059</v>
      </c>
      <c r="S50" s="110">
        <v>4.13</v>
      </c>
      <c r="T50" s="110">
        <v>3.82</v>
      </c>
      <c r="U50" s="110">
        <v>4.37</v>
      </c>
      <c r="V50" s="106">
        <f t="shared" si="5"/>
        <v>-4.3981481481481568</v>
      </c>
      <c r="W50" s="110">
        <v>4.1399999999999997</v>
      </c>
      <c r="X50" s="110">
        <v>3.8</v>
      </c>
      <c r="Y50" s="110">
        <v>4.28</v>
      </c>
      <c r="Z50" s="106">
        <f t="shared" si="6"/>
        <v>-4.1666666666666803</v>
      </c>
      <c r="AA50" s="110">
        <v>4.1399999999999997</v>
      </c>
      <c r="AB50" s="129">
        <f>AA52-L50</f>
        <v>-1.1200000000000001</v>
      </c>
      <c r="AC50" s="125">
        <f t="shared" si="8"/>
        <v>-4.1666666666666803</v>
      </c>
    </row>
    <row r="51" spans="1:29" s="17" customFormat="1" x14ac:dyDescent="0.25">
      <c r="A51" s="110">
        <v>6.3200000000000006E-2</v>
      </c>
      <c r="B51" s="110">
        <v>0.49909999999999999</v>
      </c>
      <c r="C51" s="110">
        <v>0.12509999999999999</v>
      </c>
      <c r="D51" s="103">
        <f t="shared" si="0"/>
        <v>49.91</v>
      </c>
      <c r="E51" s="110"/>
      <c r="F51" s="110">
        <v>0.28199999999999997</v>
      </c>
      <c r="G51" s="103">
        <f t="shared" si="1"/>
        <v>28.199999999999996</v>
      </c>
      <c r="H51" s="103">
        <f t="shared" si="2"/>
        <v>281.99999999999994</v>
      </c>
      <c r="I51" s="103">
        <f t="shared" si="3"/>
        <v>65.734265734265719</v>
      </c>
      <c r="J51" s="110">
        <v>0.76259999999999994</v>
      </c>
      <c r="K51" s="110">
        <v>0.46289999999999998</v>
      </c>
      <c r="L51" s="110">
        <v>4.29</v>
      </c>
      <c r="M51" s="110">
        <v>3.98</v>
      </c>
      <c r="N51" s="110">
        <v>5.25</v>
      </c>
      <c r="O51" s="110">
        <v>3.84</v>
      </c>
      <c r="P51" s="110">
        <v>2.42</v>
      </c>
      <c r="Q51" s="110">
        <v>4.41</v>
      </c>
      <c r="R51" s="106">
        <f t="shared" si="4"/>
        <v>-10.489510489510494</v>
      </c>
      <c r="S51" s="110">
        <v>4.09</v>
      </c>
      <c r="T51" s="110">
        <v>3.45</v>
      </c>
      <c r="U51" s="110">
        <v>4.42</v>
      </c>
      <c r="V51" s="106">
        <f t="shared" si="5"/>
        <v>-4.6620046620046658</v>
      </c>
      <c r="W51" s="110">
        <v>4.16</v>
      </c>
      <c r="X51" s="110">
        <v>3.88</v>
      </c>
      <c r="Y51" s="110">
        <v>4.3499999999999996</v>
      </c>
      <c r="Z51" s="106">
        <f t="shared" si="6"/>
        <v>-3.0303030303030281</v>
      </c>
      <c r="AA51" s="110">
        <v>4.16</v>
      </c>
      <c r="AB51" s="129">
        <f t="shared" si="10"/>
        <v>-0.54999999999999982</v>
      </c>
      <c r="AC51" s="125">
        <f t="shared" si="8"/>
        <v>-3.0303030303030281</v>
      </c>
    </row>
    <row r="52" spans="1:29" s="17" customFormat="1" x14ac:dyDescent="0.25">
      <c r="A52" s="110">
        <v>0.11509999999999999</v>
      </c>
      <c r="B52" s="110">
        <v>0.37569999999999998</v>
      </c>
      <c r="C52" s="110">
        <v>0.17299999999999999</v>
      </c>
      <c r="D52" s="103">
        <f t="shared" si="0"/>
        <v>37.57</v>
      </c>
      <c r="E52" s="110"/>
      <c r="F52" s="110">
        <v>0.32219999999999999</v>
      </c>
      <c r="G52" s="103">
        <f t="shared" si="1"/>
        <v>32.22</v>
      </c>
      <c r="H52" s="103">
        <f t="shared" si="2"/>
        <v>322.2</v>
      </c>
      <c r="I52" s="103">
        <f t="shared" si="3"/>
        <v>97.933130699088139</v>
      </c>
      <c r="J52" s="110">
        <v>0.76259999999999994</v>
      </c>
      <c r="K52" s="110">
        <v>0.43230000000000002</v>
      </c>
      <c r="L52" s="110">
        <v>3.29</v>
      </c>
      <c r="M52" s="110">
        <v>3.15</v>
      </c>
      <c r="N52" s="110">
        <v>3.47</v>
      </c>
      <c r="O52" s="110">
        <v>3.15</v>
      </c>
      <c r="P52" s="110">
        <v>2.75</v>
      </c>
      <c r="Q52" s="110">
        <v>3.45</v>
      </c>
      <c r="R52" s="106">
        <f t="shared" si="4"/>
        <v>-4.2553191489361746</v>
      </c>
      <c r="S52" s="110">
        <v>2.4900000000000002</v>
      </c>
      <c r="T52" s="110">
        <v>1.98</v>
      </c>
      <c r="U52" s="110">
        <v>3.01</v>
      </c>
      <c r="V52" s="106">
        <f t="shared" si="5"/>
        <v>-24.316109422492396</v>
      </c>
      <c r="W52" s="110">
        <v>3.2</v>
      </c>
      <c r="X52" s="110">
        <v>2.83</v>
      </c>
      <c r="Y52" s="110">
        <v>3.43</v>
      </c>
      <c r="Z52" s="106">
        <f t="shared" si="6"/>
        <v>-2.7355623100303905</v>
      </c>
      <c r="AA52" s="110">
        <v>3.2</v>
      </c>
      <c r="AB52" s="129">
        <f t="shared" si="10"/>
        <v>0.87000000000000011</v>
      </c>
      <c r="AC52" s="125">
        <f t="shared" si="8"/>
        <v>-2.7355623100303905</v>
      </c>
    </row>
    <row r="53" spans="1:29" s="17" customFormat="1" x14ac:dyDescent="0.25">
      <c r="A53" s="110">
        <v>4.6699999999999998E-2</v>
      </c>
      <c r="B53" s="110">
        <v>0.42620000000000002</v>
      </c>
      <c r="C53" s="110">
        <v>0.106</v>
      </c>
      <c r="D53" s="103">
        <f t="shared" si="0"/>
        <v>42.620000000000005</v>
      </c>
      <c r="E53" s="110"/>
      <c r="F53" s="110">
        <v>0.17979999999999999</v>
      </c>
      <c r="G53" s="103">
        <f t="shared" si="1"/>
        <v>17.98</v>
      </c>
      <c r="H53" s="103">
        <f t="shared" si="2"/>
        <v>179.8</v>
      </c>
      <c r="I53" s="103">
        <f t="shared" si="3"/>
        <v>36.919917864476389</v>
      </c>
      <c r="J53" s="110">
        <v>0.57199999999999995</v>
      </c>
      <c r="K53" s="110">
        <v>0.29909999999999998</v>
      </c>
      <c r="L53" s="110">
        <v>4.87</v>
      </c>
      <c r="M53" s="110">
        <v>4.3499999999999996</v>
      </c>
      <c r="N53" s="110">
        <v>5.22</v>
      </c>
      <c r="O53" s="110">
        <v>4.55</v>
      </c>
      <c r="P53" s="110">
        <v>4</v>
      </c>
      <c r="Q53" s="110">
        <v>5.53</v>
      </c>
      <c r="R53" s="106">
        <f t="shared" si="4"/>
        <v>-6.570841889117049</v>
      </c>
      <c r="S53" s="110">
        <v>4.84</v>
      </c>
      <c r="T53" s="110">
        <v>4.5</v>
      </c>
      <c r="U53" s="110">
        <v>5.2</v>
      </c>
      <c r="V53" s="106">
        <f t="shared" si="5"/>
        <v>-0.61601642710472782</v>
      </c>
      <c r="W53" s="110">
        <v>4.72</v>
      </c>
      <c r="X53" s="110">
        <v>4.5</v>
      </c>
      <c r="Y53" s="110">
        <v>5.0599999999999996</v>
      </c>
      <c r="Z53" s="106">
        <f t="shared" si="6"/>
        <v>-3.0800821355236212</v>
      </c>
      <c r="AA53" s="110">
        <v>4.84</v>
      </c>
      <c r="AB53" s="129">
        <f t="shared" si="10"/>
        <v>-0.54999999999999982</v>
      </c>
      <c r="AC53" s="125">
        <f t="shared" si="8"/>
        <v>-0.61601642710472782</v>
      </c>
    </row>
    <row r="54" spans="1:29" s="17" customFormat="1" x14ac:dyDescent="0.25">
      <c r="A54" s="110">
        <v>0.11600000000000001</v>
      </c>
      <c r="B54" s="110">
        <v>0.76819999999999999</v>
      </c>
      <c r="C54" s="110">
        <v>0.2261</v>
      </c>
      <c r="D54" s="103">
        <f t="shared" si="0"/>
        <v>76.819999999999993</v>
      </c>
      <c r="E54" s="110"/>
      <c r="F54" s="110">
        <v>0.2306</v>
      </c>
      <c r="G54" s="103">
        <f t="shared" si="1"/>
        <v>23.06</v>
      </c>
      <c r="H54" s="103">
        <f t="shared" si="2"/>
        <v>230.6</v>
      </c>
      <c r="I54" s="103">
        <f t="shared" si="3"/>
        <v>59.586563307493535</v>
      </c>
      <c r="J54" s="110">
        <v>0.93079999999999996</v>
      </c>
      <c r="K54" s="110">
        <v>0.36880000000000002</v>
      </c>
      <c r="L54" s="110">
        <v>3.87</v>
      </c>
      <c r="M54" s="110">
        <v>3.73</v>
      </c>
      <c r="N54" s="110">
        <v>4.0199999999999996</v>
      </c>
      <c r="O54" s="110">
        <v>3.68</v>
      </c>
      <c r="P54" s="110">
        <v>3.19</v>
      </c>
      <c r="Q54" s="110">
        <v>3.85</v>
      </c>
      <c r="R54" s="106">
        <f t="shared" si="4"/>
        <v>-4.9095607235142102</v>
      </c>
      <c r="S54" s="110">
        <v>3.74</v>
      </c>
      <c r="T54" s="110">
        <v>3.57</v>
      </c>
      <c r="U54" s="110">
        <v>3.84</v>
      </c>
      <c r="V54" s="106">
        <f t="shared" si="5"/>
        <v>-3.3591731266149845</v>
      </c>
      <c r="W54" s="110">
        <v>3.7</v>
      </c>
      <c r="X54" s="110">
        <v>2.97</v>
      </c>
      <c r="Y54" s="110">
        <v>3.88</v>
      </c>
      <c r="Z54" s="106">
        <f t="shared" si="6"/>
        <v>-4.3927648578811356</v>
      </c>
      <c r="AA54" s="110">
        <v>3.74</v>
      </c>
      <c r="AB54" s="129">
        <f t="shared" si="10"/>
        <v>-0.32000000000000028</v>
      </c>
      <c r="AC54" s="125">
        <f t="shared" si="8"/>
        <v>-3.3591731266149845</v>
      </c>
    </row>
    <row r="55" spans="1:29" s="17" customFormat="1" x14ac:dyDescent="0.25">
      <c r="A55" s="110">
        <v>8.5199999999999998E-2</v>
      </c>
      <c r="B55" s="110">
        <v>0.51730000000000009</v>
      </c>
      <c r="C55" s="110">
        <v>0.15755</v>
      </c>
      <c r="D55" s="103">
        <f t="shared" si="0"/>
        <v>51.730000000000011</v>
      </c>
      <c r="E55" s="110"/>
      <c r="F55" s="110">
        <v>0.28660000000000002</v>
      </c>
      <c r="G55" s="103">
        <f t="shared" si="1"/>
        <v>28.660000000000004</v>
      </c>
      <c r="H55" s="103">
        <f t="shared" si="2"/>
        <v>286.60000000000002</v>
      </c>
      <c r="I55" s="103">
        <f t="shared" si="3"/>
        <v>62.03463203463204</v>
      </c>
      <c r="J55" s="110">
        <v>0.78500000000000003</v>
      </c>
      <c r="K55" s="110">
        <v>0.39279999999999998</v>
      </c>
      <c r="L55" s="110">
        <v>4.62</v>
      </c>
      <c r="M55" s="110">
        <v>4.37</v>
      </c>
      <c r="N55" s="110">
        <v>4.78</v>
      </c>
      <c r="O55" s="110">
        <v>4.0599999999999996</v>
      </c>
      <c r="P55" s="110">
        <v>2.68</v>
      </c>
      <c r="Q55" s="110">
        <v>4.3499999999999996</v>
      </c>
      <c r="R55" s="106">
        <f t="shared" si="4"/>
        <v>-12.121212121212132</v>
      </c>
      <c r="S55" s="110">
        <v>4.16</v>
      </c>
      <c r="T55" s="110">
        <v>3.55</v>
      </c>
      <c r="U55" s="110">
        <v>4.8</v>
      </c>
      <c r="V55" s="106">
        <f t="shared" si="5"/>
        <v>-9.9567099567099557</v>
      </c>
      <c r="W55" s="110">
        <v>4.0599999999999996</v>
      </c>
      <c r="X55" s="110">
        <v>3.55</v>
      </c>
      <c r="Y55" s="110">
        <v>4.6500000000000004</v>
      </c>
      <c r="Z55" s="106">
        <f t="shared" si="6"/>
        <v>-12.121212121212132</v>
      </c>
      <c r="AA55" s="110">
        <v>4.16</v>
      </c>
      <c r="AB55" s="129">
        <f t="shared" si="10"/>
        <v>-0.45000000000000018</v>
      </c>
      <c r="AC55" s="125">
        <f t="shared" si="8"/>
        <v>-9.9567099567099557</v>
      </c>
    </row>
    <row r="56" spans="1:29" s="17" customFormat="1" x14ac:dyDescent="0.25">
      <c r="A56" s="110">
        <v>6.1400000000000003E-2</v>
      </c>
      <c r="B56" s="110">
        <v>0.55510000000000004</v>
      </c>
      <c r="C56" s="110">
        <v>0.1217</v>
      </c>
      <c r="D56" s="103">
        <f t="shared" si="0"/>
        <v>55.510000000000005</v>
      </c>
      <c r="E56" s="110"/>
      <c r="F56" s="110">
        <v>0.26529999999999998</v>
      </c>
      <c r="G56" s="103">
        <f t="shared" si="1"/>
        <v>26.529999999999998</v>
      </c>
      <c r="H56" s="103">
        <f t="shared" si="2"/>
        <v>265.29999999999995</v>
      </c>
      <c r="I56" s="103">
        <f t="shared" si="3"/>
        <v>57.548806941431657</v>
      </c>
      <c r="J56" s="110">
        <v>0.71209999999999996</v>
      </c>
      <c r="K56" s="110">
        <v>0.35849999999999999</v>
      </c>
      <c r="L56" s="110">
        <v>4.6100000000000003</v>
      </c>
      <c r="M56" s="110">
        <v>4.3499999999999996</v>
      </c>
      <c r="N56" s="110">
        <v>5.05</v>
      </c>
      <c r="O56" s="110">
        <v>4.32</v>
      </c>
      <c r="P56" s="110">
        <v>1.95</v>
      </c>
      <c r="Q56" s="110">
        <v>4.55</v>
      </c>
      <c r="R56" s="106">
        <f t="shared" si="4"/>
        <v>-6.2906724511930596</v>
      </c>
      <c r="S56" s="110">
        <v>4.26</v>
      </c>
      <c r="T56" s="110">
        <v>4</v>
      </c>
      <c r="U56" s="110">
        <v>4.45</v>
      </c>
      <c r="V56" s="106">
        <f t="shared" si="5"/>
        <v>-7.5921908893709436</v>
      </c>
      <c r="W56" s="110">
        <v>4.29</v>
      </c>
      <c r="X56" s="110">
        <v>4.05</v>
      </c>
      <c r="Y56" s="110">
        <v>4.7300000000000004</v>
      </c>
      <c r="Z56" s="106">
        <f t="shared" si="6"/>
        <v>-6.9414316702820011</v>
      </c>
      <c r="AA56" s="110">
        <v>4.32</v>
      </c>
      <c r="AB56" s="129">
        <f t="shared" si="10"/>
        <v>-0.45000000000000018</v>
      </c>
      <c r="AC56" s="125">
        <f t="shared" si="8"/>
        <v>-6.2906724511930596</v>
      </c>
    </row>
    <row r="57" spans="1:29" s="17" customFormat="1" x14ac:dyDescent="0.25">
      <c r="A57" s="126">
        <v>8.1299999999999997E-2</v>
      </c>
      <c r="B57" s="126">
        <v>0.5383</v>
      </c>
      <c r="C57" s="126">
        <v>0.154</v>
      </c>
      <c r="D57" s="103">
        <f t="shared" si="0"/>
        <v>53.83</v>
      </c>
      <c r="E57" s="110"/>
      <c r="F57" s="110">
        <v>0.25700000000000001</v>
      </c>
      <c r="G57" s="103">
        <f t="shared" si="1"/>
        <v>25.7</v>
      </c>
      <c r="H57" s="103">
        <f t="shared" si="2"/>
        <v>257</v>
      </c>
      <c r="I57" s="103">
        <f t="shared" si="3"/>
        <v>72.598870056497177</v>
      </c>
      <c r="J57" s="110">
        <v>0.8972</v>
      </c>
      <c r="K57" s="110">
        <v>0.52659999999999996</v>
      </c>
      <c r="L57" s="110">
        <v>3.54</v>
      </c>
      <c r="M57" s="110">
        <v>3.35</v>
      </c>
      <c r="N57" s="110">
        <v>3.78</v>
      </c>
      <c r="O57" s="110">
        <v>3.29</v>
      </c>
      <c r="P57" s="110">
        <v>0.8</v>
      </c>
      <c r="Q57" s="110">
        <v>3.8</v>
      </c>
      <c r="R57" s="106">
        <f t="shared" si="4"/>
        <v>-7.0621468926553677</v>
      </c>
      <c r="S57" s="110">
        <v>3.5</v>
      </c>
      <c r="T57" s="110">
        <v>3.26</v>
      </c>
      <c r="U57" s="110">
        <v>3.79</v>
      </c>
      <c r="V57" s="106">
        <f t="shared" si="5"/>
        <v>-1.1299435028248599</v>
      </c>
      <c r="W57" s="110">
        <v>3.55</v>
      </c>
      <c r="X57" s="110">
        <v>3.18</v>
      </c>
      <c r="Y57" s="110">
        <v>3.83</v>
      </c>
      <c r="Z57" s="106">
        <f t="shared" si="6"/>
        <v>0.28248587570620864</v>
      </c>
      <c r="AA57" s="110">
        <v>3.55</v>
      </c>
      <c r="AB57" s="129">
        <f t="shared" si="10"/>
        <v>1.75</v>
      </c>
      <c r="AC57" s="125">
        <f t="shared" si="8"/>
        <v>0.28248587570620864</v>
      </c>
    </row>
    <row r="58" spans="1:29" s="17" customFormat="1" x14ac:dyDescent="0.25">
      <c r="A58" s="110">
        <v>2.18E-2</v>
      </c>
      <c r="B58" s="110">
        <v>0.26919999999999999</v>
      </c>
      <c r="C58" s="110">
        <v>4.9700000000000001E-2</v>
      </c>
      <c r="D58" s="103">
        <f t="shared" si="0"/>
        <v>26.919999999999998</v>
      </c>
      <c r="E58" s="110"/>
      <c r="F58" s="110">
        <v>6.1199999999999997E-2</v>
      </c>
      <c r="G58" s="103">
        <f t="shared" si="1"/>
        <v>6.12</v>
      </c>
      <c r="H58" s="103">
        <f t="shared" si="2"/>
        <v>61.2</v>
      </c>
      <c r="I58" s="103">
        <f t="shared" si="3"/>
        <v>13.783783783783782</v>
      </c>
      <c r="J58" s="110">
        <v>0.47660000000000002</v>
      </c>
      <c r="K58" s="110">
        <v>0.1235</v>
      </c>
      <c r="L58" s="110">
        <v>4.4400000000000004</v>
      </c>
      <c r="M58" s="110">
        <v>4.13</v>
      </c>
      <c r="N58" s="110">
        <v>4.75</v>
      </c>
      <c r="O58" s="110">
        <v>4.17</v>
      </c>
      <c r="P58" s="110">
        <v>4</v>
      </c>
      <c r="Q58" s="110">
        <v>4.4800000000000004</v>
      </c>
      <c r="R58" s="106">
        <f t="shared" si="4"/>
        <v>-6.0810810810810914</v>
      </c>
      <c r="S58" s="110">
        <v>4.13</v>
      </c>
      <c r="T58" s="110">
        <v>2.35</v>
      </c>
      <c r="U58" s="110">
        <v>4.8</v>
      </c>
      <c r="V58" s="106">
        <f t="shared" si="5"/>
        <v>-6.9819819819819928</v>
      </c>
      <c r="W58" s="110"/>
      <c r="X58" s="110"/>
      <c r="Y58" s="110"/>
      <c r="Z58" s="106">
        <f t="shared" si="6"/>
        <v>-100</v>
      </c>
      <c r="AA58" s="110">
        <v>4.17</v>
      </c>
      <c r="AB58" s="129">
        <f t="shared" si="10"/>
        <v>-0.45000000000000018</v>
      </c>
      <c r="AC58" s="125">
        <f t="shared" si="8"/>
        <v>-6.0810810810810914</v>
      </c>
    </row>
    <row r="59" spans="1:29" s="17" customFormat="1" x14ac:dyDescent="0.25">
      <c r="A59" s="110">
        <v>5.96E-2</v>
      </c>
      <c r="B59" s="110">
        <v>0.43740000000000001</v>
      </c>
      <c r="C59" s="110">
        <v>0.1221</v>
      </c>
      <c r="D59" s="103">
        <f t="shared" si="0"/>
        <v>43.74</v>
      </c>
      <c r="E59" s="110"/>
      <c r="F59" s="110">
        <v>0.26550000000000001</v>
      </c>
      <c r="G59" s="103">
        <f t="shared" si="1"/>
        <v>26.55</v>
      </c>
      <c r="H59" s="103">
        <f t="shared" si="2"/>
        <v>265.5</v>
      </c>
      <c r="I59" s="103">
        <f t="shared" si="3"/>
        <v>55.427974947807932</v>
      </c>
      <c r="J59" s="110">
        <v>0.74580000000000002</v>
      </c>
      <c r="K59" s="110">
        <v>0.38590000000000002</v>
      </c>
      <c r="L59" s="110">
        <v>4.79</v>
      </c>
      <c r="M59" s="110">
        <v>4.55</v>
      </c>
      <c r="N59" s="110">
        <v>5.0199999999999996</v>
      </c>
      <c r="O59" s="110">
        <v>4.03</v>
      </c>
      <c r="P59" s="110">
        <v>3.55</v>
      </c>
      <c r="Q59" s="110">
        <v>4.83</v>
      </c>
      <c r="R59" s="106">
        <f t="shared" si="4"/>
        <v>-15.866388308977031</v>
      </c>
      <c r="S59" s="110">
        <v>4.16</v>
      </c>
      <c r="T59" s="110">
        <v>3.9</v>
      </c>
      <c r="U59" s="110">
        <v>4.3499999999999996</v>
      </c>
      <c r="V59" s="106">
        <f t="shared" si="5"/>
        <v>-13.152400835073067</v>
      </c>
      <c r="W59" s="110">
        <v>4.0199999999999996</v>
      </c>
      <c r="X59" s="110">
        <v>3.75</v>
      </c>
      <c r="Y59" s="110">
        <v>4.3</v>
      </c>
      <c r="Z59" s="106">
        <f t="shared" si="6"/>
        <v>-16.075156576200428</v>
      </c>
      <c r="AA59" s="110">
        <v>4.16</v>
      </c>
      <c r="AB59" s="129">
        <f t="shared" si="10"/>
        <v>0.13999999999999968</v>
      </c>
      <c r="AC59" s="125">
        <f t="shared" si="8"/>
        <v>-13.152400835073067</v>
      </c>
    </row>
    <row r="60" spans="1:29" s="17" customFormat="1" x14ac:dyDescent="0.25">
      <c r="A60" s="110">
        <v>4.8800000000000003E-2</v>
      </c>
      <c r="B60" s="110">
        <v>0.43740000000000001</v>
      </c>
      <c r="C60" s="110">
        <v>8.0299999999999996E-2</v>
      </c>
      <c r="D60" s="103">
        <f t="shared" si="0"/>
        <v>43.74</v>
      </c>
      <c r="E60" s="110"/>
      <c r="F60" s="110">
        <v>0.2276</v>
      </c>
      <c r="G60" s="103">
        <f t="shared" si="1"/>
        <v>22.759999999999998</v>
      </c>
      <c r="H60" s="103">
        <f t="shared" si="2"/>
        <v>227.59999999999997</v>
      </c>
      <c r="I60" s="103">
        <f t="shared" si="3"/>
        <v>42.148148148148138</v>
      </c>
      <c r="J60" s="103">
        <v>0.61680000000000001</v>
      </c>
      <c r="K60" s="110">
        <v>0.26590000000000003</v>
      </c>
      <c r="L60" s="110">
        <v>5.4</v>
      </c>
      <c r="M60" s="110">
        <v>4.9000000000000004</v>
      </c>
      <c r="N60" s="110">
        <v>5.8</v>
      </c>
      <c r="O60" s="110">
        <v>5.29</v>
      </c>
      <c r="P60" s="110">
        <v>5.05</v>
      </c>
      <c r="Q60" s="110">
        <v>5.45</v>
      </c>
      <c r="R60" s="106">
        <f t="shared" si="4"/>
        <v>-2.0370370370370425</v>
      </c>
      <c r="S60" s="110">
        <v>4.9800000000000004</v>
      </c>
      <c r="T60" s="110">
        <v>4.21</v>
      </c>
      <c r="U60" s="110">
        <v>5.68</v>
      </c>
      <c r="V60" s="106">
        <f t="shared" si="5"/>
        <v>-7.7777777777777768</v>
      </c>
      <c r="W60" s="110">
        <v>4.71</v>
      </c>
      <c r="X60" s="110">
        <v>4.55</v>
      </c>
      <c r="Y60" s="110">
        <v>5.2</v>
      </c>
      <c r="Z60" s="106">
        <f t="shared" si="6"/>
        <v>-12.777777777777786</v>
      </c>
      <c r="AA60" s="110">
        <v>5.29</v>
      </c>
      <c r="AB60" s="129">
        <f t="shared" si="10"/>
        <v>-0.74000000000000021</v>
      </c>
      <c r="AC60" s="125">
        <f t="shared" si="8"/>
        <v>-2.0370370370370425</v>
      </c>
    </row>
    <row r="61" spans="1:29" s="17" customFormat="1" x14ac:dyDescent="0.25">
      <c r="A61" s="110">
        <v>4.6699999999999998E-2</v>
      </c>
      <c r="B61" s="110">
        <v>0.30840000000000001</v>
      </c>
      <c r="C61" s="110">
        <v>0.11020000000000001</v>
      </c>
      <c r="D61" s="103">
        <f t="shared" si="0"/>
        <v>30.84</v>
      </c>
      <c r="E61" s="110"/>
      <c r="F61" s="110">
        <v>0.14460000000000001</v>
      </c>
      <c r="G61" s="103">
        <f t="shared" si="1"/>
        <v>14.46</v>
      </c>
      <c r="H61" s="103">
        <f t="shared" si="2"/>
        <v>144.60000000000002</v>
      </c>
      <c r="I61" s="103">
        <f t="shared" si="3"/>
        <v>32.641083521444699</v>
      </c>
      <c r="J61" s="110">
        <v>0.4037</v>
      </c>
      <c r="K61" s="110">
        <v>0.1903</v>
      </c>
      <c r="L61" s="110">
        <v>4.43</v>
      </c>
      <c r="M61" s="110">
        <v>3.3</v>
      </c>
      <c r="N61" s="110">
        <v>5.03</v>
      </c>
      <c r="O61" s="110">
        <v>3.77</v>
      </c>
      <c r="P61" s="110">
        <v>2.75</v>
      </c>
      <c r="Q61" s="110">
        <v>4.3499999999999996</v>
      </c>
      <c r="R61" s="106">
        <f t="shared" si="4"/>
        <v>-14.898419864559814</v>
      </c>
      <c r="S61" s="110">
        <v>3.99</v>
      </c>
      <c r="T61" s="110">
        <v>3.2</v>
      </c>
      <c r="U61" s="110">
        <v>4.5</v>
      </c>
      <c r="V61" s="106">
        <f t="shared" si="5"/>
        <v>-9.9322799097065353</v>
      </c>
      <c r="W61" s="110">
        <v>3.75</v>
      </c>
      <c r="X61" s="110">
        <v>3.25</v>
      </c>
      <c r="Y61" s="110">
        <v>4.8499999999999996</v>
      </c>
      <c r="Z61" s="106">
        <f t="shared" si="6"/>
        <v>-15.349887133182838</v>
      </c>
      <c r="AA61" s="110">
        <v>3.99</v>
      </c>
      <c r="AB61" s="129">
        <f t="shared" si="10"/>
        <v>-0.75999999999999979</v>
      </c>
      <c r="AC61" s="125">
        <f t="shared" si="8"/>
        <v>-9.9322799097065353</v>
      </c>
    </row>
    <row r="62" spans="1:29" s="17" customFormat="1" x14ac:dyDescent="0.25">
      <c r="A62" s="110">
        <v>7.7700000000000005E-2</v>
      </c>
      <c r="B62" s="110">
        <v>0.59440000000000004</v>
      </c>
      <c r="C62" s="110">
        <v>0.15409999999999999</v>
      </c>
      <c r="D62" s="103">
        <f t="shared" si="0"/>
        <v>59.440000000000005</v>
      </c>
      <c r="E62" s="110"/>
      <c r="F62" s="110">
        <v>0.15659999999999999</v>
      </c>
      <c r="G62" s="103">
        <f t="shared" si="1"/>
        <v>15.659999999999998</v>
      </c>
      <c r="H62" s="103">
        <f t="shared" si="2"/>
        <v>156.6</v>
      </c>
      <c r="I62" s="103">
        <f t="shared" si="3"/>
        <v>31.257485029940121</v>
      </c>
      <c r="J62" s="110">
        <v>0.6673</v>
      </c>
      <c r="K62" s="110">
        <v>0.2447</v>
      </c>
      <c r="L62" s="110">
        <v>5.01</v>
      </c>
      <c r="M62" s="110">
        <v>4.3</v>
      </c>
      <c r="N62" s="110">
        <v>5.7</v>
      </c>
      <c r="O62" s="110">
        <v>4.93</v>
      </c>
      <c r="P62" s="110">
        <v>4.3499999999999996</v>
      </c>
      <c r="Q62" s="110">
        <v>5.35</v>
      </c>
      <c r="R62" s="106">
        <f t="shared" si="4"/>
        <v>-1.5968063872255505</v>
      </c>
      <c r="S62" s="110">
        <v>4.76</v>
      </c>
      <c r="T62" s="110">
        <v>3.58</v>
      </c>
      <c r="U62" s="110">
        <v>5.4</v>
      </c>
      <c r="V62" s="106">
        <f t="shared" si="5"/>
        <v>-4.9900199600798407</v>
      </c>
      <c r="W62" s="110">
        <v>4.6100000000000003</v>
      </c>
      <c r="X62" s="110">
        <v>3.27</v>
      </c>
      <c r="Y62" s="110">
        <v>5.32</v>
      </c>
      <c r="Z62" s="106">
        <f t="shared" si="6"/>
        <v>-7.9840319361277352</v>
      </c>
      <c r="AA62" s="110">
        <v>4.93</v>
      </c>
      <c r="AB62" s="129">
        <f t="shared" si="10"/>
        <v>-0.95000000000000018</v>
      </c>
      <c r="AC62" s="125">
        <f t="shared" si="8"/>
        <v>-1.5968063872255505</v>
      </c>
    </row>
    <row r="63" spans="1:29" s="17" customFormat="1" x14ac:dyDescent="0.25">
      <c r="A63" s="110">
        <v>3.5099999999999999E-2</v>
      </c>
      <c r="B63" s="110">
        <v>0.3589</v>
      </c>
      <c r="C63" s="110">
        <v>0.1124</v>
      </c>
      <c r="D63" s="103">
        <f t="shared" si="0"/>
        <v>35.89</v>
      </c>
      <c r="E63" s="110"/>
      <c r="F63" s="110">
        <v>7.9100000000000004E-2</v>
      </c>
      <c r="G63" s="103">
        <f t="shared" si="1"/>
        <v>7.91</v>
      </c>
      <c r="H63" s="103">
        <f t="shared" si="2"/>
        <v>79.099999999999994</v>
      </c>
      <c r="I63" s="103">
        <f t="shared" si="3"/>
        <v>16.617647058823529</v>
      </c>
      <c r="J63" s="110">
        <v>0.45979999999999999</v>
      </c>
      <c r="K63" s="110">
        <v>0.1676</v>
      </c>
      <c r="L63" s="110">
        <v>4.76</v>
      </c>
      <c r="M63" s="110">
        <v>3.8</v>
      </c>
      <c r="N63" s="110">
        <v>5.78</v>
      </c>
      <c r="O63" s="110">
        <v>4.66</v>
      </c>
      <c r="P63" s="110">
        <v>4.0999999999999996</v>
      </c>
      <c r="Q63" s="110">
        <v>5.2</v>
      </c>
      <c r="R63" s="106">
        <f t="shared" si="4"/>
        <v>-2.1008403361344463</v>
      </c>
      <c r="S63" s="110">
        <v>4.62</v>
      </c>
      <c r="T63" s="110">
        <v>4.0999999999999996</v>
      </c>
      <c r="U63" s="110">
        <v>5.15</v>
      </c>
      <c r="V63" s="106">
        <f t="shared" si="5"/>
        <v>-2.9411764705882288</v>
      </c>
      <c r="W63" s="110">
        <v>4.6399999999999997</v>
      </c>
      <c r="X63" s="110">
        <v>4.4800000000000004</v>
      </c>
      <c r="Y63" s="110">
        <v>4.8</v>
      </c>
      <c r="Z63" s="106">
        <f t="shared" si="6"/>
        <v>-2.5210084033613471</v>
      </c>
      <c r="AA63" s="110">
        <v>4.66</v>
      </c>
      <c r="AB63" s="129">
        <f t="shared" si="10"/>
        <v>-1.2399999999999998</v>
      </c>
      <c r="AC63" s="125">
        <f t="shared" si="8"/>
        <v>-2.1008403361344463</v>
      </c>
    </row>
    <row r="64" spans="1:29" s="17" customFormat="1" x14ac:dyDescent="0.25">
      <c r="A64" s="110">
        <v>4.58E-2</v>
      </c>
      <c r="B64" s="110">
        <v>0.38690000000000002</v>
      </c>
      <c r="C64" s="110">
        <v>0.10589999999999999</v>
      </c>
      <c r="D64" s="103">
        <f t="shared" si="0"/>
        <v>38.690000000000005</v>
      </c>
      <c r="E64" s="110"/>
      <c r="F64" s="110">
        <v>0.12529999999999999</v>
      </c>
      <c r="G64" s="103">
        <f t="shared" si="1"/>
        <v>12.53</v>
      </c>
      <c r="H64" s="103">
        <f t="shared" si="2"/>
        <v>125.3</v>
      </c>
      <c r="I64" s="103">
        <f t="shared" si="3"/>
        <v>32.887139107611546</v>
      </c>
      <c r="J64" s="110">
        <v>0.65610000000000002</v>
      </c>
      <c r="K64" s="110">
        <v>0.30719999999999997</v>
      </c>
      <c r="L64" s="110">
        <v>3.81</v>
      </c>
      <c r="M64" s="110">
        <v>3.3</v>
      </c>
      <c r="N64" s="110">
        <v>3.96</v>
      </c>
      <c r="O64" s="110">
        <v>3.31</v>
      </c>
      <c r="P64" s="110">
        <v>1.57</v>
      </c>
      <c r="Q64" s="110">
        <v>4.0999999999999996</v>
      </c>
      <c r="R64" s="106">
        <f t="shared" si="4"/>
        <v>-13.123359580052494</v>
      </c>
      <c r="S64" s="110">
        <v>3.67</v>
      </c>
      <c r="T64" s="110">
        <v>3.35</v>
      </c>
      <c r="U64" s="110">
        <v>3.95</v>
      </c>
      <c r="V64" s="106">
        <f t="shared" si="5"/>
        <v>-3.6745406824147016</v>
      </c>
      <c r="W64" s="110">
        <v>3.54</v>
      </c>
      <c r="X64" s="110">
        <v>2.93</v>
      </c>
      <c r="Y64" s="110">
        <v>4.0999999999999996</v>
      </c>
      <c r="Z64" s="106">
        <f t="shared" si="6"/>
        <v>-7.0866141732283463</v>
      </c>
      <c r="AA64" s="110">
        <v>3.67</v>
      </c>
      <c r="AB64" s="129">
        <f t="shared" si="10"/>
        <v>0.2799999999999998</v>
      </c>
      <c r="AC64" s="125">
        <f t="shared" si="8"/>
        <v>-3.6745406824147016</v>
      </c>
    </row>
    <row r="65" spans="1:29" s="17" customFormat="1" x14ac:dyDescent="0.25">
      <c r="A65" s="110">
        <v>5.21E-2</v>
      </c>
      <c r="B65" s="110">
        <v>0.45419999999999999</v>
      </c>
      <c r="C65" s="110">
        <v>0.1104</v>
      </c>
      <c r="D65" s="103">
        <f t="shared" si="0"/>
        <v>45.42</v>
      </c>
      <c r="E65" s="110"/>
      <c r="F65" s="110">
        <v>0.2384</v>
      </c>
      <c r="G65" s="103">
        <f t="shared" si="1"/>
        <v>23.84</v>
      </c>
      <c r="H65" s="103">
        <f t="shared" si="2"/>
        <v>238.4</v>
      </c>
      <c r="I65" s="103">
        <f t="shared" si="3"/>
        <v>56.226415094339622</v>
      </c>
      <c r="J65" s="103">
        <v>0.69530000000000003</v>
      </c>
      <c r="K65" s="110">
        <v>0.29499999999999998</v>
      </c>
      <c r="L65" s="110">
        <v>4.24</v>
      </c>
      <c r="M65" s="110">
        <v>3.95</v>
      </c>
      <c r="N65" s="110">
        <v>4.6500000000000004</v>
      </c>
      <c r="O65" s="110">
        <v>4.0599999999999996</v>
      </c>
      <c r="P65" s="110">
        <v>2.9</v>
      </c>
      <c r="Q65" s="110">
        <v>5.08</v>
      </c>
      <c r="R65" s="106">
        <f t="shared" si="4"/>
        <v>-4.2452830188679389</v>
      </c>
      <c r="S65" s="110">
        <v>4.0199999999999996</v>
      </c>
      <c r="T65" s="110">
        <v>3.75</v>
      </c>
      <c r="U65" s="110">
        <v>4.45</v>
      </c>
      <c r="V65" s="106">
        <f t="shared" si="5"/>
        <v>-5.1886792452830335</v>
      </c>
      <c r="W65" s="110">
        <v>4.04</v>
      </c>
      <c r="X65" s="110">
        <v>3.75</v>
      </c>
      <c r="Y65" s="110">
        <v>4.4000000000000004</v>
      </c>
      <c r="Z65" s="106">
        <f t="shared" si="6"/>
        <v>-4.7169811320754755</v>
      </c>
      <c r="AA65" s="110">
        <v>4.0599999999999996</v>
      </c>
      <c r="AB65" s="129">
        <f t="shared" si="10"/>
        <v>0.52999999999999936</v>
      </c>
      <c r="AC65" s="125">
        <f t="shared" si="8"/>
        <v>-4.2452830188679389</v>
      </c>
    </row>
    <row r="66" spans="1:29" s="17" customFormat="1" x14ac:dyDescent="0.25">
      <c r="A66" s="110">
        <v>0.1191</v>
      </c>
      <c r="B66" s="110">
        <v>0.5383</v>
      </c>
      <c r="C66" s="110">
        <v>0.15040000000000001</v>
      </c>
      <c r="D66" s="103">
        <f t="shared" si="0"/>
        <v>53.83</v>
      </c>
      <c r="E66" s="110"/>
      <c r="F66" s="110">
        <v>0.35899999999999999</v>
      </c>
      <c r="G66" s="103">
        <f t="shared" si="1"/>
        <v>35.9</v>
      </c>
      <c r="H66" s="103">
        <f t="shared" si="2"/>
        <v>359</v>
      </c>
      <c r="I66" s="103">
        <f t="shared" si="3"/>
        <v>98.08743169398906</v>
      </c>
      <c r="J66" s="110">
        <v>0.78500000000000003</v>
      </c>
      <c r="K66" s="110">
        <v>0.38690000000000002</v>
      </c>
      <c r="L66" s="110">
        <v>3.66</v>
      </c>
      <c r="M66" s="110">
        <v>3.2</v>
      </c>
      <c r="N66" s="110">
        <v>4.4000000000000004</v>
      </c>
      <c r="O66" s="110">
        <v>3.41</v>
      </c>
      <c r="P66" s="110">
        <v>1.38</v>
      </c>
      <c r="Q66" s="110">
        <v>3.75</v>
      </c>
      <c r="R66" s="106">
        <f t="shared" si="4"/>
        <v>-6.830601092896174</v>
      </c>
      <c r="S66" s="110">
        <v>3.52</v>
      </c>
      <c r="T66" s="110">
        <v>3.19</v>
      </c>
      <c r="U66" s="110">
        <v>4.09</v>
      </c>
      <c r="V66" s="106">
        <f t="shared" si="5"/>
        <v>-3.8251366120218613</v>
      </c>
      <c r="W66" s="110">
        <v>3.49</v>
      </c>
      <c r="X66" s="110">
        <v>2.65</v>
      </c>
      <c r="Y66" s="110">
        <v>3.88</v>
      </c>
      <c r="Z66" s="106">
        <f t="shared" si="6"/>
        <v>-4.6448087431693974</v>
      </c>
      <c r="AA66" s="110">
        <v>3.52</v>
      </c>
      <c r="AB66" s="129">
        <f t="shared" si="10"/>
        <v>0.41999999999999993</v>
      </c>
      <c r="AC66" s="125">
        <f t="shared" si="8"/>
        <v>-3.8251366120218613</v>
      </c>
    </row>
    <row r="67" spans="1:29" s="17" customFormat="1" x14ac:dyDescent="0.25">
      <c r="A67" s="110">
        <v>6.275E-2</v>
      </c>
      <c r="B67" s="110">
        <v>0.44018333333333337</v>
      </c>
      <c r="C67" s="110">
        <v>0.1239</v>
      </c>
      <c r="D67" s="103">
        <f t="shared" si="0"/>
        <v>44.018333333333338</v>
      </c>
      <c r="E67" s="110"/>
      <c r="F67" s="110">
        <v>0.18383333333333332</v>
      </c>
      <c r="G67" s="103">
        <f t="shared" si="1"/>
        <v>18.383333333333333</v>
      </c>
      <c r="H67" s="103">
        <f t="shared" si="2"/>
        <v>183.83333333333331</v>
      </c>
      <c r="I67" s="103">
        <f t="shared" si="3"/>
        <v>42.570436125048239</v>
      </c>
      <c r="J67" s="110">
        <v>0.61120000000000008</v>
      </c>
      <c r="K67" s="110">
        <v>0.26528333333333332</v>
      </c>
      <c r="L67" s="110">
        <v>4.3183333333333334</v>
      </c>
      <c r="M67" s="110">
        <v>3.6416666666666662</v>
      </c>
      <c r="N67" s="110">
        <v>4.9200000000000008</v>
      </c>
      <c r="O67" s="110">
        <v>4.0199999999999996</v>
      </c>
      <c r="P67" s="110">
        <v>2.8416666666666668</v>
      </c>
      <c r="Q67" s="110">
        <v>4.6383333333333328</v>
      </c>
      <c r="R67" s="106">
        <f t="shared" si="4"/>
        <v>-6.9085295252798247</v>
      </c>
      <c r="S67" s="110">
        <v>4.09</v>
      </c>
      <c r="T67" s="110">
        <v>3.5283333333333329</v>
      </c>
      <c r="U67" s="110">
        <v>4.59</v>
      </c>
      <c r="V67" s="106">
        <f t="shared" si="5"/>
        <v>-5.2875337707448899</v>
      </c>
      <c r="W67" s="110">
        <v>4.01</v>
      </c>
      <c r="X67" s="110">
        <v>3.3883333333333332</v>
      </c>
      <c r="Y67" s="110">
        <v>3.88</v>
      </c>
      <c r="Z67" s="106">
        <f t="shared" si="6"/>
        <v>-7.1401003473562392</v>
      </c>
      <c r="AA67" s="110">
        <v>4.09</v>
      </c>
      <c r="AB67" s="129">
        <f t="shared" si="10"/>
        <v>0.13166666666666682</v>
      </c>
      <c r="AC67" s="125">
        <f t="shared" si="8"/>
        <v>-5.2875337707448899</v>
      </c>
    </row>
    <row r="68" spans="1:29" s="17" customFormat="1" x14ac:dyDescent="0.25">
      <c r="A68" s="110">
        <v>4.8899999999999999E-2</v>
      </c>
      <c r="B68" s="110">
        <v>0.3589</v>
      </c>
      <c r="C68" s="110">
        <v>9.8599999999999993E-2</v>
      </c>
      <c r="D68" s="103">
        <f t="shared" si="0"/>
        <v>35.89</v>
      </c>
      <c r="E68" s="110"/>
      <c r="F68" s="110">
        <v>0.28899999999999998</v>
      </c>
      <c r="G68" s="103">
        <f t="shared" si="1"/>
        <v>28.9</v>
      </c>
      <c r="H68" s="103">
        <f t="shared" si="2"/>
        <v>289</v>
      </c>
      <c r="I68" s="103">
        <f t="shared" si="3"/>
        <v>57.569721115537853</v>
      </c>
      <c r="J68" s="110">
        <v>0.70089999999999997</v>
      </c>
      <c r="K68" s="110">
        <v>0.46350000000000002</v>
      </c>
      <c r="L68" s="110">
        <v>5.0199999999999996</v>
      </c>
      <c r="M68" s="110">
        <v>4.9000000000000004</v>
      </c>
      <c r="N68" s="110">
        <v>5.3</v>
      </c>
      <c r="O68" s="110">
        <v>4.3499999999999996</v>
      </c>
      <c r="P68" s="110">
        <v>3.93</v>
      </c>
      <c r="Q68" s="110">
        <v>5.25</v>
      </c>
      <c r="R68" s="106">
        <f t="shared" si="4"/>
        <v>-13.346613545816732</v>
      </c>
      <c r="S68" s="110">
        <v>4.79</v>
      </c>
      <c r="T68" s="110">
        <v>4.12</v>
      </c>
      <c r="U68" s="110">
        <v>5.04</v>
      </c>
      <c r="V68" s="106">
        <f t="shared" si="5"/>
        <v>-4.5816733067728999</v>
      </c>
      <c r="W68" s="110">
        <v>4.7699999999999996</v>
      </c>
      <c r="X68" s="110">
        <v>4.42</v>
      </c>
      <c r="Y68" s="110">
        <v>4.9800000000000004</v>
      </c>
      <c r="Z68" s="106">
        <f t="shared" si="6"/>
        <v>-4.9800796812749004</v>
      </c>
      <c r="AA68" s="110">
        <v>4.7699999999999996</v>
      </c>
      <c r="AB68" s="129">
        <f t="shared" si="10"/>
        <v>-0.75999999999999979</v>
      </c>
      <c r="AC68" s="125">
        <f t="shared" si="8"/>
        <v>-4.9800796812749004</v>
      </c>
    </row>
    <row r="69" spans="1:29" s="17" customFormat="1" x14ac:dyDescent="0.25">
      <c r="A69" s="110">
        <v>5.6399999999999999E-2</v>
      </c>
      <c r="B69" s="110">
        <v>0.5383</v>
      </c>
      <c r="C69" s="110">
        <v>0.11559999999999999</v>
      </c>
      <c r="D69" s="103">
        <f t="shared" ref="D69:D88" si="11">B69*100</f>
        <v>53.83</v>
      </c>
      <c r="E69" s="110"/>
      <c r="F69" s="110">
        <v>0.23860000000000001</v>
      </c>
      <c r="G69" s="103">
        <f t="shared" ref="G69:G88" si="12">F69*100</f>
        <v>23.86</v>
      </c>
      <c r="H69" s="103">
        <f t="shared" ref="H69:H88" si="13">G69*10</f>
        <v>238.6</v>
      </c>
      <c r="I69" s="103">
        <f t="shared" ref="I69:I88" si="14">H69/L69</f>
        <v>56.273584905660371</v>
      </c>
      <c r="J69" s="110">
        <v>0.77380000000000004</v>
      </c>
      <c r="K69" s="110">
        <v>0.34279999999999999</v>
      </c>
      <c r="L69" s="110">
        <v>4.24</v>
      </c>
      <c r="M69" s="110">
        <v>2.6</v>
      </c>
      <c r="N69" s="110">
        <v>4.7</v>
      </c>
      <c r="O69" s="110">
        <v>3.59</v>
      </c>
      <c r="P69" s="110">
        <v>3.15</v>
      </c>
      <c r="Q69" s="110">
        <v>4.3</v>
      </c>
      <c r="R69" s="106">
        <f t="shared" ref="R69:R88" si="15">((O69-L69)/L69)*100</f>
        <v>-15.330188679245291</v>
      </c>
      <c r="S69" s="110">
        <v>4.08</v>
      </c>
      <c r="T69" s="110">
        <v>3.77</v>
      </c>
      <c r="U69" s="110">
        <v>4.9000000000000004</v>
      </c>
      <c r="V69" s="106">
        <f t="shared" ref="V69:V88" si="16">((S69-L69)/L69)*100</f>
        <v>-3.7735849056603805</v>
      </c>
      <c r="W69" s="110">
        <v>3.84</v>
      </c>
      <c r="X69" s="110">
        <v>3.32</v>
      </c>
      <c r="Y69" s="110">
        <v>4.47</v>
      </c>
      <c r="Z69" s="106">
        <f t="shared" ref="Z69:Z88" si="17">((W69-L69)/L69)*100</f>
        <v>-9.4339622641509511</v>
      </c>
      <c r="AA69" s="110">
        <v>4.08</v>
      </c>
      <c r="AB69" s="129">
        <f>AA71-L69</f>
        <v>1.9999999999999574E-2</v>
      </c>
      <c r="AC69" s="125">
        <f t="shared" ref="AC69:AC88" si="18">(AA69-L69)/L69*100</f>
        <v>-3.7735849056603805</v>
      </c>
    </row>
    <row r="70" spans="1:29" s="17" customFormat="1" x14ac:dyDescent="0.25">
      <c r="A70" s="110">
        <v>4.1000000000000002E-2</v>
      </c>
      <c r="B70" s="110">
        <v>0.4037</v>
      </c>
      <c r="C70" s="110">
        <v>0.1026</v>
      </c>
      <c r="D70" s="103">
        <f t="shared" si="11"/>
        <v>40.369999999999997</v>
      </c>
      <c r="E70" s="110"/>
      <c r="F70" s="110">
        <v>3.9300000000000002E-2</v>
      </c>
      <c r="G70" s="103">
        <f t="shared" si="12"/>
        <v>3.93</v>
      </c>
      <c r="H70" s="103">
        <f t="shared" si="13"/>
        <v>39.300000000000004</v>
      </c>
      <c r="I70" s="103">
        <f t="shared" si="14"/>
        <v>8.4881209503239745</v>
      </c>
      <c r="J70" s="110">
        <v>0.37569999999999998</v>
      </c>
      <c r="K70" s="110">
        <v>0.1171</v>
      </c>
      <c r="L70" s="110">
        <v>4.63</v>
      </c>
      <c r="M70" s="110">
        <v>4.22</v>
      </c>
      <c r="N70" s="110">
        <v>4.95</v>
      </c>
      <c r="O70" s="110">
        <v>4.17</v>
      </c>
      <c r="P70" s="110">
        <v>3.05</v>
      </c>
      <c r="Q70" s="110">
        <v>4.8</v>
      </c>
      <c r="R70" s="106">
        <f t="shared" si="15"/>
        <v>-9.9352051835853121</v>
      </c>
      <c r="S70" s="110">
        <v>4.34</v>
      </c>
      <c r="T70" s="110">
        <v>4.13</v>
      </c>
      <c r="U70" s="110">
        <v>4.47</v>
      </c>
      <c r="V70" s="106">
        <f t="shared" si="16"/>
        <v>-6.263498920086394</v>
      </c>
      <c r="W70" s="110">
        <v>4.45</v>
      </c>
      <c r="X70" s="110">
        <v>4.25</v>
      </c>
      <c r="Y70" s="110">
        <v>4.9800000000000004</v>
      </c>
      <c r="Z70" s="106">
        <f t="shared" si="17"/>
        <v>-3.8876889848812031</v>
      </c>
      <c r="AA70" s="110">
        <v>4.45</v>
      </c>
      <c r="AB70" s="129">
        <f>AA72-L70</f>
        <v>0.25</v>
      </c>
      <c r="AC70" s="125">
        <f t="shared" si="18"/>
        <v>-3.8876889848812031</v>
      </c>
    </row>
    <row r="71" spans="1:29" s="17" customFormat="1" x14ac:dyDescent="0.25">
      <c r="A71" s="110">
        <v>4.2999999999999997E-2</v>
      </c>
      <c r="B71" s="110">
        <v>0.41499999999999998</v>
      </c>
      <c r="C71" s="110">
        <v>9.9500000000000005E-2</v>
      </c>
      <c r="D71" s="103">
        <f t="shared" si="11"/>
        <v>41.5</v>
      </c>
      <c r="E71" s="110"/>
      <c r="F71" s="110">
        <v>0.1862</v>
      </c>
      <c r="G71" s="103">
        <f t="shared" si="12"/>
        <v>18.62</v>
      </c>
      <c r="H71" s="103">
        <f t="shared" si="13"/>
        <v>186.20000000000002</v>
      </c>
      <c r="I71" s="103">
        <f t="shared" si="14"/>
        <v>43.708920187793431</v>
      </c>
      <c r="J71" s="110">
        <v>0.72899999999999998</v>
      </c>
      <c r="K71" s="110">
        <v>0.32779999999999998</v>
      </c>
      <c r="L71" s="110">
        <v>4.26</v>
      </c>
      <c r="M71" s="110">
        <v>4.1500000000000004</v>
      </c>
      <c r="N71" s="110">
        <v>4.3899999999999997</v>
      </c>
      <c r="O71" s="110">
        <v>3.95</v>
      </c>
      <c r="P71" s="110">
        <v>3.9</v>
      </c>
      <c r="Q71" s="110">
        <v>4</v>
      </c>
      <c r="R71" s="106">
        <f t="shared" si="15"/>
        <v>-7.2769953051643101</v>
      </c>
      <c r="S71" s="110">
        <v>4.26</v>
      </c>
      <c r="T71" s="110">
        <v>4.18</v>
      </c>
      <c r="U71" s="110">
        <v>4.37</v>
      </c>
      <c r="V71" s="106">
        <f t="shared" si="16"/>
        <v>0</v>
      </c>
      <c r="W71" s="110">
        <v>4.2300000000000004</v>
      </c>
      <c r="X71" s="110">
        <v>4.2</v>
      </c>
      <c r="Y71" s="110">
        <v>4.2699999999999996</v>
      </c>
      <c r="Z71" s="106">
        <f t="shared" si="17"/>
        <v>-0.70422535211266102</v>
      </c>
      <c r="AA71" s="110">
        <v>4.26</v>
      </c>
      <c r="AB71" s="129">
        <f t="shared" ref="AB71:AB87" si="19">AA74-L71</f>
        <v>1.58</v>
      </c>
      <c r="AC71" s="125">
        <f t="shared" si="18"/>
        <v>0</v>
      </c>
    </row>
    <row r="72" spans="1:29" s="17" customFormat="1" x14ac:dyDescent="0.25">
      <c r="A72" s="110">
        <v>5.3800000000000001E-2</v>
      </c>
      <c r="B72" s="110">
        <v>0.443</v>
      </c>
      <c r="C72" s="110">
        <v>0.1293</v>
      </c>
      <c r="D72" s="103">
        <f t="shared" si="11"/>
        <v>44.3</v>
      </c>
      <c r="E72" s="110"/>
      <c r="F72" s="110">
        <v>7.6799999999999993E-2</v>
      </c>
      <c r="G72" s="103">
        <f t="shared" si="12"/>
        <v>7.68</v>
      </c>
      <c r="H72" s="103">
        <f t="shared" si="13"/>
        <v>76.8</v>
      </c>
      <c r="I72" s="103">
        <f t="shared" si="14"/>
        <v>15.32934131736527</v>
      </c>
      <c r="J72" s="110">
        <v>0.3589</v>
      </c>
      <c r="K72" s="110">
        <v>0.1411</v>
      </c>
      <c r="L72" s="110">
        <v>5.01</v>
      </c>
      <c r="M72" s="110">
        <v>4.45</v>
      </c>
      <c r="N72" s="110">
        <v>5.31</v>
      </c>
      <c r="O72" s="110">
        <v>4.07</v>
      </c>
      <c r="P72" s="110">
        <v>1.59</v>
      </c>
      <c r="Q72" s="110">
        <v>5.5</v>
      </c>
      <c r="R72" s="106">
        <f t="shared" si="15"/>
        <v>-18.762475049900189</v>
      </c>
      <c r="S72" s="110">
        <v>4.88</v>
      </c>
      <c r="T72" s="110">
        <v>4.43</v>
      </c>
      <c r="U72" s="110">
        <v>5.35</v>
      </c>
      <c r="V72" s="106">
        <f t="shared" si="16"/>
        <v>-2.5948103792415149</v>
      </c>
      <c r="W72" s="110">
        <v>4.6500000000000004</v>
      </c>
      <c r="X72" s="110">
        <v>4.37</v>
      </c>
      <c r="Y72" s="110">
        <v>5.09</v>
      </c>
      <c r="Z72" s="106">
        <f t="shared" si="17"/>
        <v>-7.1856287425149583</v>
      </c>
      <c r="AA72" s="110">
        <v>4.88</v>
      </c>
      <c r="AB72" s="129">
        <f t="shared" si="19"/>
        <v>-1.5999999999999996</v>
      </c>
      <c r="AC72" s="125">
        <f t="shared" si="18"/>
        <v>-2.5948103792415149</v>
      </c>
    </row>
    <row r="73" spans="1:29" s="17" customFormat="1" x14ac:dyDescent="0.25">
      <c r="A73" s="110">
        <v>6.2700000000000006E-2</v>
      </c>
      <c r="B73" s="110">
        <v>0.42059999999999997</v>
      </c>
      <c r="C73" s="110">
        <v>0.15359999999999999</v>
      </c>
      <c r="D73" s="103">
        <f t="shared" si="11"/>
        <v>42.059999999999995</v>
      </c>
      <c r="E73" s="110"/>
      <c r="F73" s="110">
        <v>0.20300000000000001</v>
      </c>
      <c r="G73" s="103">
        <f t="shared" si="12"/>
        <v>20.3</v>
      </c>
      <c r="H73" s="103">
        <f t="shared" si="13"/>
        <v>203</v>
      </c>
      <c r="I73" s="103">
        <f t="shared" si="14"/>
        <v>55.313351498637601</v>
      </c>
      <c r="J73" s="110">
        <v>0.70089999999999997</v>
      </c>
      <c r="K73" s="110">
        <v>0.36259999999999998</v>
      </c>
      <c r="L73" s="110">
        <v>3.67</v>
      </c>
      <c r="M73" s="110">
        <v>2.95</v>
      </c>
      <c r="N73" s="110">
        <v>4.9000000000000004</v>
      </c>
      <c r="O73" s="110">
        <v>3.45</v>
      </c>
      <c r="P73" s="110">
        <v>2.4500000000000002</v>
      </c>
      <c r="Q73" s="110">
        <v>3.69</v>
      </c>
      <c r="R73" s="106">
        <f t="shared" si="15"/>
        <v>-5.9945504087193395</v>
      </c>
      <c r="S73" s="110">
        <v>3.46</v>
      </c>
      <c r="T73" s="110">
        <v>2.85</v>
      </c>
      <c r="U73" s="110">
        <v>4.18</v>
      </c>
      <c r="V73" s="106">
        <f t="shared" si="16"/>
        <v>-5.7220708446866473</v>
      </c>
      <c r="W73" s="110">
        <v>3.44</v>
      </c>
      <c r="X73" s="110">
        <v>3.03</v>
      </c>
      <c r="Y73" s="110">
        <v>3.69</v>
      </c>
      <c r="Z73" s="106">
        <f t="shared" si="17"/>
        <v>-6.2670299727520433</v>
      </c>
      <c r="AA73" s="110">
        <v>3.46</v>
      </c>
      <c r="AB73" s="129">
        <f t="shared" si="19"/>
        <v>0.25</v>
      </c>
      <c r="AC73" s="125">
        <f t="shared" si="18"/>
        <v>-5.7220708446866473</v>
      </c>
    </row>
    <row r="74" spans="1:29" s="17" customFormat="1" x14ac:dyDescent="0.25">
      <c r="A74" s="110">
        <v>6.6600000000000006E-2</v>
      </c>
      <c r="B74" s="110">
        <v>0.43180000000000002</v>
      </c>
      <c r="C74" s="110">
        <v>0.13220000000000001</v>
      </c>
      <c r="D74" s="103">
        <f t="shared" si="11"/>
        <v>43.18</v>
      </c>
      <c r="E74" s="110"/>
      <c r="F74" s="110">
        <v>0.19850000000000001</v>
      </c>
      <c r="G74" s="103">
        <f t="shared" si="12"/>
        <v>19.850000000000001</v>
      </c>
      <c r="H74" s="103">
        <f t="shared" si="13"/>
        <v>198.5</v>
      </c>
      <c r="I74" s="103">
        <f t="shared" si="14"/>
        <v>33.083333333333336</v>
      </c>
      <c r="J74" s="110">
        <v>0.70650000000000002</v>
      </c>
      <c r="K74" s="110">
        <v>0.31819999999999998</v>
      </c>
      <c r="L74" s="110">
        <v>6</v>
      </c>
      <c r="M74" s="110">
        <v>5.33</v>
      </c>
      <c r="N74" s="110">
        <v>6.6</v>
      </c>
      <c r="O74" s="110">
        <v>5.64</v>
      </c>
      <c r="P74" s="110">
        <v>5.25</v>
      </c>
      <c r="Q74" s="110">
        <v>6.16</v>
      </c>
      <c r="R74" s="106">
        <f t="shared" si="15"/>
        <v>-6.0000000000000053</v>
      </c>
      <c r="S74" s="110">
        <v>5.84</v>
      </c>
      <c r="T74" s="110">
        <v>5.33</v>
      </c>
      <c r="U74" s="110">
        <v>6.25</v>
      </c>
      <c r="V74" s="106">
        <f t="shared" si="16"/>
        <v>-2.6666666666666687</v>
      </c>
      <c r="W74" s="110">
        <v>5.59</v>
      </c>
      <c r="X74" s="110">
        <v>5</v>
      </c>
      <c r="Y74" s="110">
        <v>5.95</v>
      </c>
      <c r="Z74" s="106">
        <f t="shared" si="17"/>
        <v>-6.8333333333333357</v>
      </c>
      <c r="AA74" s="110">
        <v>5.84</v>
      </c>
      <c r="AB74" s="129">
        <f t="shared" si="19"/>
        <v>-2.56</v>
      </c>
      <c r="AC74" s="125">
        <f t="shared" si="18"/>
        <v>-2.6666666666666687</v>
      </c>
    </row>
    <row r="75" spans="1:29" s="17" customFormat="1" x14ac:dyDescent="0.25">
      <c r="A75" s="110">
        <v>7.22E-2</v>
      </c>
      <c r="B75" s="110">
        <v>0.52710000000000001</v>
      </c>
      <c r="C75" s="110">
        <v>0.1411</v>
      </c>
      <c r="D75" s="103">
        <f t="shared" si="11"/>
        <v>52.71</v>
      </c>
      <c r="E75" s="110"/>
      <c r="F75" s="110">
        <v>0.21099999999999999</v>
      </c>
      <c r="G75" s="103">
        <f t="shared" si="12"/>
        <v>21.099999999999998</v>
      </c>
      <c r="H75" s="103">
        <f t="shared" si="13"/>
        <v>210.99999999999997</v>
      </c>
      <c r="I75" s="103">
        <f t="shared" si="14"/>
        <v>55.526315789473678</v>
      </c>
      <c r="J75" s="110">
        <v>0.77380000000000004</v>
      </c>
      <c r="K75" s="110">
        <v>0.33389999999999997</v>
      </c>
      <c r="L75" s="110">
        <v>3.8</v>
      </c>
      <c r="M75" s="110">
        <v>2.15</v>
      </c>
      <c r="N75" s="110">
        <v>4.1500000000000004</v>
      </c>
      <c r="O75" s="110">
        <v>3.4</v>
      </c>
      <c r="P75" s="110">
        <v>3.1</v>
      </c>
      <c r="Q75" s="110">
        <v>3.9</v>
      </c>
      <c r="R75" s="106">
        <f t="shared" si="15"/>
        <v>-10.526315789473681</v>
      </c>
      <c r="S75" s="110">
        <v>3.22</v>
      </c>
      <c r="T75" s="110">
        <v>2.99</v>
      </c>
      <c r="U75" s="110">
        <v>3.65</v>
      </c>
      <c r="V75" s="106">
        <f t="shared" si="16"/>
        <v>-15.263157894736834</v>
      </c>
      <c r="W75" s="110">
        <v>3.41</v>
      </c>
      <c r="X75" s="110">
        <v>3.15</v>
      </c>
      <c r="Y75" s="110">
        <v>3.91</v>
      </c>
      <c r="Z75" s="106">
        <f t="shared" si="17"/>
        <v>-10.263157894736834</v>
      </c>
      <c r="AA75" s="110">
        <v>3.41</v>
      </c>
      <c r="AB75" s="129">
        <f t="shared" si="19"/>
        <v>-9.9999999999999645E-2</v>
      </c>
      <c r="AC75" s="125">
        <f t="shared" si="18"/>
        <v>-10.263157894736834</v>
      </c>
    </row>
    <row r="76" spans="1:29" s="17" customFormat="1" x14ac:dyDescent="0.25">
      <c r="A76" s="110">
        <v>4.3499999999999997E-2</v>
      </c>
      <c r="B76" s="110">
        <v>0.37569999999999998</v>
      </c>
      <c r="C76" s="110">
        <v>8.1199999999999994E-2</v>
      </c>
      <c r="D76" s="103">
        <f t="shared" si="11"/>
        <v>37.57</v>
      </c>
      <c r="E76" s="110"/>
      <c r="F76" s="110">
        <v>0.29499999999999998</v>
      </c>
      <c r="G76" s="103">
        <f t="shared" si="12"/>
        <v>29.5</v>
      </c>
      <c r="H76" s="103">
        <f t="shared" si="13"/>
        <v>295</v>
      </c>
      <c r="I76" s="103">
        <f t="shared" si="14"/>
        <v>72.660098522167502</v>
      </c>
      <c r="J76" s="110">
        <v>0.68410000000000004</v>
      </c>
      <c r="K76" s="110">
        <v>0.36149999999999999</v>
      </c>
      <c r="L76" s="110">
        <v>4.0599999999999996</v>
      </c>
      <c r="M76" s="110">
        <v>2.65</v>
      </c>
      <c r="N76" s="110">
        <v>4.3499999999999996</v>
      </c>
      <c r="O76" s="110">
        <v>3.92</v>
      </c>
      <c r="P76" s="110">
        <v>3.3</v>
      </c>
      <c r="Q76" s="110">
        <v>4.5</v>
      </c>
      <c r="R76" s="106">
        <f t="shared" si="15"/>
        <v>-3.4482758620689578</v>
      </c>
      <c r="S76" s="110">
        <v>3.26</v>
      </c>
      <c r="T76" s="110">
        <v>2.8</v>
      </c>
      <c r="U76" s="110">
        <v>4.3499999999999996</v>
      </c>
      <c r="V76" s="106">
        <f t="shared" si="16"/>
        <v>-19.704433497536943</v>
      </c>
      <c r="W76" s="110">
        <v>3.9</v>
      </c>
      <c r="X76" s="110">
        <v>2.5499999999999998</v>
      </c>
      <c r="Y76" s="110">
        <v>4.55</v>
      </c>
      <c r="Z76" s="106">
        <f t="shared" si="17"/>
        <v>-3.9408866995073821</v>
      </c>
      <c r="AA76" s="110">
        <v>3.92</v>
      </c>
      <c r="AB76" s="129">
        <f t="shared" si="19"/>
        <v>0.6800000000000006</v>
      </c>
      <c r="AC76" s="125">
        <f t="shared" si="18"/>
        <v>-3.4482758620689578</v>
      </c>
    </row>
    <row r="77" spans="1:29" s="17" customFormat="1" x14ac:dyDescent="0.25">
      <c r="A77" s="110">
        <v>3.8399999999999997E-2</v>
      </c>
      <c r="B77" s="110">
        <v>0.30280000000000001</v>
      </c>
      <c r="C77" s="110">
        <v>9.0499999999999997E-2</v>
      </c>
      <c r="D77" s="103">
        <f t="shared" si="11"/>
        <v>30.28</v>
      </c>
      <c r="E77" s="110"/>
      <c r="F77" s="110">
        <v>0.18840000000000001</v>
      </c>
      <c r="G77" s="103">
        <f t="shared" si="12"/>
        <v>18.84</v>
      </c>
      <c r="H77" s="103">
        <f t="shared" si="13"/>
        <v>188.4</v>
      </c>
      <c r="I77" s="103">
        <f t="shared" si="14"/>
        <v>50.509383378016089</v>
      </c>
      <c r="J77" s="110">
        <v>0.6</v>
      </c>
      <c r="K77" s="110">
        <v>0.39910000000000001</v>
      </c>
      <c r="L77" s="110">
        <v>3.73</v>
      </c>
      <c r="M77" s="110">
        <v>1.95</v>
      </c>
      <c r="N77" s="110">
        <v>4.04</v>
      </c>
      <c r="O77" s="110">
        <v>3.44</v>
      </c>
      <c r="P77" s="110">
        <v>2.7</v>
      </c>
      <c r="Q77" s="110">
        <v>3.63</v>
      </c>
      <c r="R77" s="106">
        <f t="shared" si="15"/>
        <v>-7.7747989276139418</v>
      </c>
      <c r="S77" s="110">
        <v>3.41</v>
      </c>
      <c r="T77" s="110">
        <v>3.25</v>
      </c>
      <c r="U77" s="110">
        <v>3.58</v>
      </c>
      <c r="V77" s="106">
        <f t="shared" si="16"/>
        <v>-8.5790884718498628</v>
      </c>
      <c r="W77" s="110">
        <v>3.21</v>
      </c>
      <c r="X77" s="110">
        <v>2.85</v>
      </c>
      <c r="Y77" s="110">
        <v>3.38</v>
      </c>
      <c r="Z77" s="106">
        <f t="shared" si="17"/>
        <v>-13.941018766756033</v>
      </c>
      <c r="AA77" s="110">
        <v>3.44</v>
      </c>
      <c r="AB77" s="129">
        <f t="shared" si="19"/>
        <v>1.2100000000000004</v>
      </c>
      <c r="AC77" s="125">
        <f t="shared" si="18"/>
        <v>-7.7747989276139418</v>
      </c>
    </row>
    <row r="78" spans="1:29" s="17" customFormat="1" x14ac:dyDescent="0.25">
      <c r="A78" s="110">
        <v>3.9399999999999998E-2</v>
      </c>
      <c r="B78" s="110">
        <v>0.3589</v>
      </c>
      <c r="C78" s="110">
        <v>9.2899999999999996E-2</v>
      </c>
      <c r="D78" s="103">
        <f t="shared" si="11"/>
        <v>35.89</v>
      </c>
      <c r="E78" s="110"/>
      <c r="F78" s="110">
        <v>0.2213</v>
      </c>
      <c r="G78" s="103">
        <f t="shared" si="12"/>
        <v>22.13</v>
      </c>
      <c r="H78" s="103">
        <f t="shared" si="13"/>
        <v>221.29999999999998</v>
      </c>
      <c r="I78" s="103">
        <f t="shared" si="14"/>
        <v>53.844282238442815</v>
      </c>
      <c r="J78" s="110">
        <v>0.63360000000000005</v>
      </c>
      <c r="K78" s="110">
        <v>0.3458</v>
      </c>
      <c r="L78" s="110">
        <v>4.1100000000000003</v>
      </c>
      <c r="M78" s="110">
        <v>3.68</v>
      </c>
      <c r="N78" s="110">
        <v>4.4000000000000004</v>
      </c>
      <c r="O78" s="110">
        <v>3.64</v>
      </c>
      <c r="P78" s="110">
        <v>3.3</v>
      </c>
      <c r="Q78" s="110">
        <v>3.85</v>
      </c>
      <c r="R78" s="106">
        <f t="shared" si="15"/>
        <v>-11.435523114355234</v>
      </c>
      <c r="S78" s="110">
        <v>3.64</v>
      </c>
      <c r="T78" s="110">
        <v>3.3</v>
      </c>
      <c r="U78" s="110">
        <v>3.85</v>
      </c>
      <c r="V78" s="106">
        <f t="shared" si="16"/>
        <v>-11.435523114355234</v>
      </c>
      <c r="W78" s="110">
        <v>3.7</v>
      </c>
      <c r="X78" s="110">
        <v>3.27</v>
      </c>
      <c r="Y78" s="110">
        <v>4.13</v>
      </c>
      <c r="Z78" s="106">
        <f t="shared" si="17"/>
        <v>-9.9756690997566935</v>
      </c>
      <c r="AA78" s="110">
        <v>3.7</v>
      </c>
      <c r="AB78" s="129">
        <f>AA80-L78</f>
        <v>0.83000000000000007</v>
      </c>
      <c r="AC78" s="125">
        <f t="shared" si="18"/>
        <v>-9.9756690997566935</v>
      </c>
    </row>
    <row r="79" spans="1:29" s="17" customFormat="1" x14ac:dyDescent="0.25">
      <c r="A79" s="110">
        <v>4.5199999999999997E-2</v>
      </c>
      <c r="B79" s="110">
        <v>0.314</v>
      </c>
      <c r="C79" s="110">
        <v>8.3000000000000004E-2</v>
      </c>
      <c r="D79" s="103">
        <f t="shared" si="11"/>
        <v>31.4</v>
      </c>
      <c r="E79" s="110"/>
      <c r="F79" s="110">
        <v>0.3982</v>
      </c>
      <c r="G79" s="103">
        <f t="shared" si="12"/>
        <v>39.82</v>
      </c>
      <c r="H79" s="103">
        <f t="shared" si="13"/>
        <v>398.2</v>
      </c>
      <c r="I79" s="103">
        <f t="shared" si="14"/>
        <v>75.847619047619048</v>
      </c>
      <c r="J79" s="110">
        <v>0.84109999999999996</v>
      </c>
      <c r="K79" s="110">
        <v>0.57210000000000005</v>
      </c>
      <c r="L79" s="110">
        <v>5.25</v>
      </c>
      <c r="M79" s="110">
        <v>4.8</v>
      </c>
      <c r="N79" s="110">
        <v>5.65</v>
      </c>
      <c r="O79" s="110">
        <v>4.3499999999999996</v>
      </c>
      <c r="P79" s="110">
        <v>3.95</v>
      </c>
      <c r="Q79" s="110">
        <v>4.5199999999999996</v>
      </c>
      <c r="R79" s="106">
        <f t="shared" si="15"/>
        <v>-17.142857142857149</v>
      </c>
      <c r="S79" s="110">
        <v>4.74</v>
      </c>
      <c r="T79" s="110">
        <v>4.0999999999999996</v>
      </c>
      <c r="U79" s="110">
        <v>4.9000000000000004</v>
      </c>
      <c r="V79" s="106">
        <f t="shared" si="16"/>
        <v>-9.71428571428571</v>
      </c>
      <c r="W79" s="110">
        <v>4.43</v>
      </c>
      <c r="X79" s="110">
        <v>4.12</v>
      </c>
      <c r="Y79" s="110">
        <v>4.9800000000000004</v>
      </c>
      <c r="Z79" s="106">
        <f t="shared" si="17"/>
        <v>-15.619047619047624</v>
      </c>
      <c r="AA79" s="110">
        <v>4.74</v>
      </c>
      <c r="AB79" s="129">
        <f>AA81-L79</f>
        <v>-0.66999999999999993</v>
      </c>
      <c r="AC79" s="125">
        <f t="shared" si="18"/>
        <v>-9.71428571428571</v>
      </c>
    </row>
    <row r="80" spans="1:29" s="17" customFormat="1" x14ac:dyDescent="0.25">
      <c r="A80" s="110">
        <v>4.1599999999999998E-2</v>
      </c>
      <c r="B80" s="110">
        <v>0.33639999999999998</v>
      </c>
      <c r="C80" s="110">
        <v>6.2700000000000006E-2</v>
      </c>
      <c r="D80" s="103">
        <f t="shared" si="11"/>
        <v>33.64</v>
      </c>
      <c r="E80" s="110"/>
      <c r="F80" s="110">
        <v>4.1300000000000003E-2</v>
      </c>
      <c r="G80" s="103">
        <f t="shared" si="12"/>
        <v>4.1300000000000008</v>
      </c>
      <c r="H80" s="103">
        <f t="shared" si="13"/>
        <v>41.300000000000011</v>
      </c>
      <c r="I80" s="103">
        <f t="shared" si="14"/>
        <v>7.4683544303797484</v>
      </c>
      <c r="J80" s="110">
        <v>0.47660000000000002</v>
      </c>
      <c r="K80" s="110">
        <v>0.1033</v>
      </c>
      <c r="L80" s="110">
        <v>5.53</v>
      </c>
      <c r="M80" s="110">
        <v>4.5999999999999996</v>
      </c>
      <c r="N80" s="110">
        <v>6.94</v>
      </c>
      <c r="O80" s="110">
        <v>4.9400000000000004</v>
      </c>
      <c r="P80" s="110">
        <v>3.55</v>
      </c>
      <c r="Q80" s="110">
        <v>5.85</v>
      </c>
      <c r="R80" s="106">
        <f t="shared" si="15"/>
        <v>-10.669077757685349</v>
      </c>
      <c r="S80" s="110">
        <v>4.7300000000000004</v>
      </c>
      <c r="T80" s="110">
        <v>4.3499999999999996</v>
      </c>
      <c r="U80" s="110">
        <v>5.17</v>
      </c>
      <c r="V80" s="106">
        <f t="shared" si="16"/>
        <v>-14.466546112115727</v>
      </c>
      <c r="W80" s="110">
        <v>4.3600000000000003</v>
      </c>
      <c r="X80" s="110">
        <v>3.88</v>
      </c>
      <c r="Y80" s="110">
        <v>4.6100000000000003</v>
      </c>
      <c r="Z80" s="106">
        <f t="shared" si="17"/>
        <v>-21.157323688969257</v>
      </c>
      <c r="AA80" s="110">
        <v>4.9400000000000004</v>
      </c>
      <c r="AB80" s="129">
        <f>AA82-L80</f>
        <v>-1.9400000000000004</v>
      </c>
      <c r="AC80" s="125">
        <f t="shared" si="18"/>
        <v>-10.669077757685349</v>
      </c>
    </row>
    <row r="81" spans="1:29" s="17" customFormat="1" x14ac:dyDescent="0.25">
      <c r="A81" s="110">
        <v>4.8800000000000003E-2</v>
      </c>
      <c r="B81" s="110">
        <v>0.29720000000000002</v>
      </c>
      <c r="C81" s="110">
        <v>6.8500000000000005E-2</v>
      </c>
      <c r="D81" s="103">
        <f t="shared" si="11"/>
        <v>29.720000000000002</v>
      </c>
      <c r="E81" s="110"/>
      <c r="F81" s="110">
        <v>0.434</v>
      </c>
      <c r="G81" s="103">
        <f t="shared" si="12"/>
        <v>43.4</v>
      </c>
      <c r="H81" s="103">
        <f t="shared" si="13"/>
        <v>434</v>
      </c>
      <c r="I81" s="103">
        <f t="shared" si="14"/>
        <v>82.352941176470594</v>
      </c>
      <c r="J81" s="110">
        <v>0.89159999999999995</v>
      </c>
      <c r="K81" s="110">
        <v>0.58340000000000003</v>
      </c>
      <c r="L81" s="110">
        <v>5.27</v>
      </c>
      <c r="M81" s="110">
        <v>4.9000000000000004</v>
      </c>
      <c r="N81" s="110">
        <v>5.5</v>
      </c>
      <c r="O81" s="110">
        <v>4.53</v>
      </c>
      <c r="P81" s="110">
        <v>4.3499999999999996</v>
      </c>
      <c r="Q81" s="110">
        <v>4.8499999999999996</v>
      </c>
      <c r="R81" s="106">
        <f t="shared" si="15"/>
        <v>-14.041745730550273</v>
      </c>
      <c r="S81" s="110">
        <v>4.58</v>
      </c>
      <c r="T81" s="110">
        <v>4.4000000000000004</v>
      </c>
      <c r="U81" s="110">
        <v>4.9000000000000004</v>
      </c>
      <c r="V81" s="106">
        <f t="shared" si="16"/>
        <v>-13.092979127134715</v>
      </c>
      <c r="W81" s="110">
        <v>4.55</v>
      </c>
      <c r="X81" s="110">
        <v>3.6</v>
      </c>
      <c r="Y81" s="110">
        <v>4.7699999999999996</v>
      </c>
      <c r="Z81" s="106">
        <f t="shared" si="17"/>
        <v>-13.662239089184059</v>
      </c>
      <c r="AA81" s="110">
        <v>4.58</v>
      </c>
      <c r="AB81" s="129">
        <f>AA83-L81</f>
        <v>-1.0599999999999996</v>
      </c>
      <c r="AC81" s="125">
        <f t="shared" si="18"/>
        <v>-13.092979127134715</v>
      </c>
    </row>
    <row r="82" spans="1:29" s="17" customFormat="1" x14ac:dyDescent="0.25">
      <c r="A82" s="110">
        <v>7.85E-2</v>
      </c>
      <c r="B82" s="110">
        <v>0.50470000000000004</v>
      </c>
      <c r="C82" s="110">
        <v>0.1464</v>
      </c>
      <c r="D82" s="103">
        <f t="shared" si="11"/>
        <v>50.470000000000006</v>
      </c>
      <c r="E82" s="110"/>
      <c r="F82" s="110">
        <v>0.27850000000000003</v>
      </c>
      <c r="G82" s="103">
        <f t="shared" si="12"/>
        <v>27.85</v>
      </c>
      <c r="H82" s="103">
        <f t="shared" si="13"/>
        <v>278.5</v>
      </c>
      <c r="I82" s="103">
        <f t="shared" si="14"/>
        <v>60.807860262008731</v>
      </c>
      <c r="J82" s="110">
        <v>0.93640000000000001</v>
      </c>
      <c r="K82" s="110">
        <v>0.45810000000000001</v>
      </c>
      <c r="L82" s="110">
        <v>4.58</v>
      </c>
      <c r="M82" s="110">
        <v>4.3</v>
      </c>
      <c r="N82" s="110">
        <v>4.8</v>
      </c>
      <c r="O82" s="110">
        <v>3.57</v>
      </c>
      <c r="P82" s="110">
        <v>2.25</v>
      </c>
      <c r="Q82" s="110">
        <v>4.45</v>
      </c>
      <c r="R82" s="106">
        <f t="shared" si="15"/>
        <v>-22.052401746724897</v>
      </c>
      <c r="S82" s="110">
        <v>3.59</v>
      </c>
      <c r="T82" s="110">
        <v>2.1800000000000002</v>
      </c>
      <c r="U82" s="110">
        <v>4.8</v>
      </c>
      <c r="V82" s="106">
        <f t="shared" si="16"/>
        <v>-21.615720524017469</v>
      </c>
      <c r="W82" s="110"/>
      <c r="X82" s="110"/>
      <c r="Y82" s="110"/>
      <c r="Z82" s="106">
        <f t="shared" si="17"/>
        <v>-100</v>
      </c>
      <c r="AA82" s="110">
        <v>3.59</v>
      </c>
      <c r="AB82" s="129">
        <f t="shared" si="19"/>
        <v>-0.76000000000000023</v>
      </c>
      <c r="AC82" s="125">
        <f t="shared" si="18"/>
        <v>-21.615720524017469</v>
      </c>
    </row>
    <row r="83" spans="1:29" s="17" customFormat="1" x14ac:dyDescent="0.25">
      <c r="A83" s="110">
        <v>8.1600000000000006E-2</v>
      </c>
      <c r="B83" s="110">
        <v>0.47660000000000002</v>
      </c>
      <c r="C83" s="110">
        <v>0.1522</v>
      </c>
      <c r="D83" s="103">
        <f t="shared" si="11"/>
        <v>47.660000000000004</v>
      </c>
      <c r="E83" s="110"/>
      <c r="F83" s="110">
        <v>0.17180000000000001</v>
      </c>
      <c r="G83" s="103">
        <f t="shared" si="12"/>
        <v>17.18</v>
      </c>
      <c r="H83" s="103">
        <f t="shared" si="13"/>
        <v>171.8</v>
      </c>
      <c r="I83" s="103">
        <f t="shared" si="14"/>
        <v>39.953488372093027</v>
      </c>
      <c r="J83" s="110">
        <v>0.57199999999999995</v>
      </c>
      <c r="K83" s="110">
        <v>0.2334</v>
      </c>
      <c r="L83" s="110">
        <v>4.3</v>
      </c>
      <c r="M83" s="110">
        <v>4</v>
      </c>
      <c r="N83" s="110">
        <v>5.05</v>
      </c>
      <c r="O83" s="110">
        <v>4.21</v>
      </c>
      <c r="P83" s="110">
        <v>4.05</v>
      </c>
      <c r="Q83" s="110">
        <v>4.72</v>
      </c>
      <c r="R83" s="106">
        <f t="shared" si="15"/>
        <v>-2.0930232558139505</v>
      </c>
      <c r="S83" s="110">
        <v>4.1500000000000004</v>
      </c>
      <c r="T83" s="110">
        <v>3.55</v>
      </c>
      <c r="U83" s="110">
        <v>4.5999999999999996</v>
      </c>
      <c r="V83" s="106">
        <f t="shared" si="16"/>
        <v>-3.4883720930232434</v>
      </c>
      <c r="W83" s="110">
        <v>4.01</v>
      </c>
      <c r="X83" s="110">
        <v>3.83</v>
      </c>
      <c r="Y83" s="110">
        <v>4.32</v>
      </c>
      <c r="Z83" s="106">
        <f t="shared" si="17"/>
        <v>-6.7441860465116283</v>
      </c>
      <c r="AA83" s="110">
        <v>4.21</v>
      </c>
      <c r="AB83" s="129">
        <f t="shared" si="19"/>
        <v>-0.20000000000000018</v>
      </c>
      <c r="AC83" s="125">
        <f t="shared" si="18"/>
        <v>-2.0930232558139505</v>
      </c>
    </row>
    <row r="84" spans="1:29" s="17" customFormat="1" x14ac:dyDescent="0.25">
      <c r="A84" s="110">
        <v>2.4899999999999999E-2</v>
      </c>
      <c r="B84" s="110">
        <v>0.32519999999999999</v>
      </c>
      <c r="C84" s="110">
        <v>8.9099999999999999E-2</v>
      </c>
      <c r="D84" s="103">
        <f t="shared" si="11"/>
        <v>32.519999999999996</v>
      </c>
      <c r="E84" s="110"/>
      <c r="F84" s="110">
        <v>5.9400000000000001E-2</v>
      </c>
      <c r="G84" s="103">
        <f t="shared" si="12"/>
        <v>5.94</v>
      </c>
      <c r="H84" s="103">
        <f t="shared" si="13"/>
        <v>59.400000000000006</v>
      </c>
      <c r="I84" s="103">
        <f t="shared" si="14"/>
        <v>16.054054054054056</v>
      </c>
      <c r="J84" s="110">
        <v>0.3533</v>
      </c>
      <c r="K84" s="110">
        <v>0.1197</v>
      </c>
      <c r="L84" s="110">
        <v>3.7</v>
      </c>
      <c r="M84" s="110">
        <v>2.7</v>
      </c>
      <c r="N84" s="110">
        <v>4.5</v>
      </c>
      <c r="O84" s="110">
        <v>3.26</v>
      </c>
      <c r="P84" s="110">
        <v>1.54</v>
      </c>
      <c r="Q84" s="110">
        <v>4.03</v>
      </c>
      <c r="R84" s="106">
        <f t="shared" si="15"/>
        <v>-11.891891891891902</v>
      </c>
      <c r="S84" s="110">
        <v>3.6</v>
      </c>
      <c r="T84" s="110">
        <v>3.33</v>
      </c>
      <c r="U84" s="110">
        <v>3.94</v>
      </c>
      <c r="V84" s="106">
        <f t="shared" si="16"/>
        <v>-2.7027027027027049</v>
      </c>
      <c r="W84" s="110">
        <v>3.33</v>
      </c>
      <c r="X84" s="110">
        <v>1.8</v>
      </c>
      <c r="Y84" s="110">
        <v>3.85</v>
      </c>
      <c r="Z84" s="106">
        <f t="shared" si="17"/>
        <v>-10.000000000000002</v>
      </c>
      <c r="AA84" s="110">
        <v>3.6</v>
      </c>
      <c r="AB84" s="129">
        <f t="shared" si="19"/>
        <v>1.5499999999999998</v>
      </c>
      <c r="AC84" s="125">
        <f t="shared" si="18"/>
        <v>-2.7027027027027049</v>
      </c>
    </row>
    <row r="85" spans="1:29" s="17" customFormat="1" x14ac:dyDescent="0.25">
      <c r="A85" s="110">
        <v>9.2600000000000002E-2</v>
      </c>
      <c r="B85" s="110">
        <v>0.47099999999999997</v>
      </c>
      <c r="C85" s="110">
        <v>0.15859999999999999</v>
      </c>
      <c r="D85" s="103">
        <f t="shared" si="11"/>
        <v>47.099999999999994</v>
      </c>
      <c r="E85" s="110"/>
      <c r="F85" s="110">
        <v>0.2863</v>
      </c>
      <c r="G85" s="103">
        <f t="shared" si="12"/>
        <v>28.63</v>
      </c>
      <c r="H85" s="103">
        <f t="shared" si="13"/>
        <v>286.3</v>
      </c>
      <c r="I85" s="103">
        <f t="shared" si="14"/>
        <v>73.788659793814432</v>
      </c>
      <c r="J85" s="110">
        <v>0.84670000000000001</v>
      </c>
      <c r="K85" s="110">
        <v>0.50409999999999999</v>
      </c>
      <c r="L85" s="110">
        <v>3.88</v>
      </c>
      <c r="M85" s="110">
        <v>3.69</v>
      </c>
      <c r="N85" s="110">
        <v>4.0999999999999996</v>
      </c>
      <c r="O85" s="110">
        <v>3.63</v>
      </c>
      <c r="P85" s="110">
        <v>3.51</v>
      </c>
      <c r="Q85" s="110">
        <v>3.8</v>
      </c>
      <c r="R85" s="106">
        <f t="shared" si="15"/>
        <v>-6.443298969072166</v>
      </c>
      <c r="S85" s="110">
        <v>3.82</v>
      </c>
      <c r="T85" s="110">
        <v>3.65</v>
      </c>
      <c r="U85" s="110">
        <v>3.95</v>
      </c>
      <c r="V85" s="106">
        <f t="shared" si="16"/>
        <v>-1.546391752577321</v>
      </c>
      <c r="W85" s="110">
        <v>3.72</v>
      </c>
      <c r="X85" s="110">
        <v>3.35</v>
      </c>
      <c r="Y85" s="110">
        <v>3.95</v>
      </c>
      <c r="Z85" s="106">
        <f t="shared" si="17"/>
        <v>-4.123711340206178</v>
      </c>
      <c r="AA85" s="110">
        <v>3.82</v>
      </c>
      <c r="AB85" s="129">
        <f t="shared" si="19"/>
        <v>0.5600000000000005</v>
      </c>
      <c r="AC85" s="125">
        <f t="shared" si="18"/>
        <v>-1.546391752577321</v>
      </c>
    </row>
    <row r="86" spans="1:29" s="17" customFormat="1" x14ac:dyDescent="0.25">
      <c r="A86" s="110">
        <v>9.1899999999999996E-2</v>
      </c>
      <c r="B86" s="110">
        <v>0.43740000000000001</v>
      </c>
      <c r="C86" s="110">
        <v>0.14560000000000001</v>
      </c>
      <c r="D86" s="103">
        <f t="shared" si="11"/>
        <v>43.74</v>
      </c>
      <c r="E86" s="110"/>
      <c r="F86" s="110">
        <v>0.37190000000000001</v>
      </c>
      <c r="G86" s="103">
        <f t="shared" si="12"/>
        <v>37.19</v>
      </c>
      <c r="H86" s="103">
        <f t="shared" si="13"/>
        <v>371.9</v>
      </c>
      <c r="I86" s="103">
        <f t="shared" si="14"/>
        <v>85.889145496535789</v>
      </c>
      <c r="J86" s="110">
        <v>0.72899999999999998</v>
      </c>
      <c r="K86" s="110">
        <v>0.48530000000000001</v>
      </c>
      <c r="L86" s="110">
        <v>4.33</v>
      </c>
      <c r="M86" s="110">
        <v>4.2</v>
      </c>
      <c r="N86" s="110">
        <v>4.7300000000000004</v>
      </c>
      <c r="O86" s="110">
        <v>4.07</v>
      </c>
      <c r="P86" s="110">
        <v>3.75</v>
      </c>
      <c r="Q86" s="110">
        <v>4.4000000000000004</v>
      </c>
      <c r="R86" s="106">
        <f t="shared" si="15"/>
        <v>-6.0046189376443371</v>
      </c>
      <c r="S86" s="110">
        <v>4.07</v>
      </c>
      <c r="T86" s="110">
        <v>3.62</v>
      </c>
      <c r="U86" s="110">
        <v>4.55</v>
      </c>
      <c r="V86" s="106">
        <f t="shared" si="16"/>
        <v>-6.0046189376443371</v>
      </c>
      <c r="W86" s="110">
        <v>4.0999999999999996</v>
      </c>
      <c r="X86" s="110">
        <v>3.85</v>
      </c>
      <c r="Y86" s="110">
        <v>4.42</v>
      </c>
      <c r="Z86" s="106">
        <f t="shared" si="17"/>
        <v>-5.3117782909930815</v>
      </c>
      <c r="AA86" s="110">
        <v>4.0999999999999996</v>
      </c>
      <c r="AB86" s="129">
        <f t="shared" si="19"/>
        <v>-4.33</v>
      </c>
      <c r="AC86" s="125">
        <f t="shared" si="18"/>
        <v>-5.3117782909930815</v>
      </c>
    </row>
    <row r="87" spans="1:29" s="17" customFormat="1" x14ac:dyDescent="0.25">
      <c r="A87" s="110">
        <v>4.0500000000000001E-2</v>
      </c>
      <c r="B87" s="110">
        <v>0.42059999999999997</v>
      </c>
      <c r="C87" s="110">
        <v>0.1002</v>
      </c>
      <c r="D87" s="103">
        <f t="shared" si="11"/>
        <v>42.059999999999995</v>
      </c>
      <c r="E87" s="110"/>
      <c r="F87" s="110">
        <v>0.15279999999999999</v>
      </c>
      <c r="G87" s="103">
        <f t="shared" si="12"/>
        <v>15.28</v>
      </c>
      <c r="H87" s="103">
        <f t="shared" si="13"/>
        <v>152.79999999999998</v>
      </c>
      <c r="I87" s="103">
        <f t="shared" si="14"/>
        <v>27.934186471663619</v>
      </c>
      <c r="J87" s="110">
        <v>0.54949999999999999</v>
      </c>
      <c r="K87" s="110">
        <v>0.2326</v>
      </c>
      <c r="L87" s="110">
        <v>5.47</v>
      </c>
      <c r="M87" s="110">
        <v>5.3</v>
      </c>
      <c r="N87" s="110">
        <v>6.15</v>
      </c>
      <c r="O87" s="110">
        <v>5.23</v>
      </c>
      <c r="P87" s="110">
        <v>4.6500000000000004</v>
      </c>
      <c r="Q87" s="110">
        <v>5.6</v>
      </c>
      <c r="R87" s="106">
        <f t="shared" si="15"/>
        <v>-4.3875685557586719</v>
      </c>
      <c r="S87" s="110">
        <v>5.0999999999999996</v>
      </c>
      <c r="T87" s="110">
        <v>4.25</v>
      </c>
      <c r="U87" s="110">
        <v>5.6</v>
      </c>
      <c r="V87" s="106">
        <f t="shared" si="16"/>
        <v>-6.7641681901279727</v>
      </c>
      <c r="W87" s="110">
        <v>5.25</v>
      </c>
      <c r="X87" s="110">
        <v>4.5999999999999996</v>
      </c>
      <c r="Y87" s="110">
        <v>5.45</v>
      </c>
      <c r="Z87" s="106">
        <f t="shared" si="17"/>
        <v>-4.0219378427787884</v>
      </c>
      <c r="AA87" s="110">
        <v>5.25</v>
      </c>
      <c r="AB87" s="129">
        <f t="shared" si="19"/>
        <v>-5.47</v>
      </c>
      <c r="AC87" s="125">
        <f t="shared" si="18"/>
        <v>-4.0219378427787884</v>
      </c>
    </row>
    <row r="88" spans="1:29" s="17" customFormat="1" x14ac:dyDescent="0.25">
      <c r="A88" s="110">
        <v>0.12634666666666666</v>
      </c>
      <c r="B88" s="110">
        <v>0.63549</v>
      </c>
      <c r="C88" s="110">
        <v>0.18819</v>
      </c>
      <c r="D88" s="110">
        <v>63.548999999999999</v>
      </c>
      <c r="E88" s="110" t="s">
        <v>64</v>
      </c>
      <c r="F88" s="110">
        <v>0.21768666666666667</v>
      </c>
      <c r="G88" s="110">
        <v>21.768666666666668</v>
      </c>
      <c r="H88" s="110">
        <v>217.68666666666667</v>
      </c>
      <c r="I88" s="103">
        <f t="shared" si="14"/>
        <v>49.700152207001523</v>
      </c>
      <c r="J88" s="110">
        <v>0.72653666666666672</v>
      </c>
      <c r="K88" s="110">
        <v>0.29135333333333341</v>
      </c>
      <c r="L88" s="110">
        <v>4.38</v>
      </c>
      <c r="M88" s="110">
        <v>3.8370000000000011</v>
      </c>
      <c r="N88" s="110">
        <v>4.722666666666667</v>
      </c>
      <c r="O88" s="110">
        <v>4.1900000000000004</v>
      </c>
      <c r="P88" s="110">
        <v>3.7049999999999996</v>
      </c>
      <c r="Q88" s="110">
        <v>4.4890000000000008</v>
      </c>
      <c r="R88" s="106">
        <f t="shared" si="15"/>
        <v>-4.3378995433789838</v>
      </c>
      <c r="S88" s="110">
        <v>4.1613333333333324</v>
      </c>
      <c r="T88" s="110">
        <v>3.6040000000000005</v>
      </c>
      <c r="U88" s="110">
        <v>4.594333333333334</v>
      </c>
      <c r="V88" s="106">
        <f t="shared" si="16"/>
        <v>-4.9923896499239149</v>
      </c>
      <c r="W88" s="110">
        <v>4.1556666666666677</v>
      </c>
      <c r="X88" s="110">
        <v>3.6569999999999991</v>
      </c>
      <c r="Y88" s="110">
        <v>4.6020000000000003</v>
      </c>
      <c r="Z88" s="106">
        <f t="shared" si="17"/>
        <v>-5.1217656012176294</v>
      </c>
      <c r="AA88" s="110">
        <v>4.4400000000000004</v>
      </c>
      <c r="AB88" s="129">
        <v>6.0000000000000497E-2</v>
      </c>
      <c r="AC88" s="125">
        <f t="shared" si="18"/>
        <v>1.3698630136986416</v>
      </c>
    </row>
  </sheetData>
  <mergeCells count="3">
    <mergeCell ref="A1:AC2"/>
    <mergeCell ref="A3:K3"/>
    <mergeCell ref="L3:AC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Dados Clínicos - suspeitos</vt:lpstr>
      <vt:lpstr>Dados Clínicos - COVID</vt:lpstr>
      <vt:lpstr>Dados Clínicos - FMD%&lt;3,43</vt:lpstr>
      <vt:lpstr>Dados Clínicos - FMD%&gt;3,43</vt:lpstr>
      <vt:lpstr>Dados Clínicos - FMDmm&lt;0,26</vt:lpstr>
      <vt:lpstr>Dados Clínicos - FMDmm&gt;0,26</vt:lpstr>
      <vt:lpstr>FMD - Suspeitos</vt:lpstr>
      <vt:lpstr>FMD - COVID</vt:lpstr>
      <vt:lpstr>FMD%&lt;3,43</vt:lpstr>
      <vt:lpstr>FMD%&gt;3,43</vt:lpstr>
      <vt:lpstr>FMDmm&lt;0,26</vt:lpstr>
      <vt:lpstr>FMD&gt;0,26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2022-02-05T19:15:25Z</dcterms:created>
  <dcterms:modified xsi:type="dcterms:W3CDTF">2022-02-05T19:26:34Z</dcterms:modified>
</cp:coreProperties>
</file>