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728" documentId="114_{D8E9677E-8A48-4513-96CE-E2FEAB9D8197}" xr6:coauthVersionLast="47" xr6:coauthVersionMax="47" xr10:uidLastSave="{93ADB88C-002C-4E8C-AC47-089BC7D73B14}"/>
  <bookViews>
    <workbookView xWindow="14295" yWindow="0" windowWidth="14610" windowHeight="1558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3" l="1"/>
  <c r="H25" i="12"/>
  <c r="H25" i="11"/>
  <c r="H25" i="10"/>
  <c r="H25" i="8"/>
  <c r="I15" i="13"/>
  <c r="I6" i="13"/>
  <c r="K25" i="13" s="1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K25" i="12" l="1"/>
  <c r="K25" i="11"/>
  <c r="K25" i="10"/>
  <c r="K25" i="8"/>
  <c r="H25" i="6"/>
  <c r="H25" i="3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H25" i="1" l="1"/>
  <c r="D3" i="7" s="1"/>
  <c r="G30" i="1"/>
  <c r="G31" i="1" s="1"/>
  <c r="K25" i="2"/>
  <c r="I6" i="1"/>
  <c r="I15" i="1"/>
  <c r="I21" i="1"/>
  <c r="I18" i="1"/>
  <c r="I12" i="1"/>
  <c r="I9" i="1"/>
  <c r="K25" i="1" s="1"/>
  <c r="E4" i="7" l="1"/>
  <c r="D10" i="7"/>
  <c r="D8" i="7"/>
  <c r="D11" i="7"/>
  <c r="D7" i="7"/>
  <c r="D9" i="7"/>
  <c r="D6" i="7"/>
  <c r="D5" i="7"/>
  <c r="D4" i="7"/>
  <c r="E3" i="7"/>
  <c r="E10" i="7"/>
  <c r="E9" i="7"/>
  <c r="E11" i="7"/>
  <c r="E8" i="7"/>
  <c r="E7" i="7"/>
  <c r="E5" i="7"/>
  <c r="E6" i="7"/>
</calcChain>
</file>

<file path=xl/sharedStrings.xml><?xml version="1.0" encoding="utf-8"?>
<sst xmlns="http://schemas.openxmlformats.org/spreadsheetml/2006/main" count="384" uniqueCount="32">
  <si>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</si>
  <si>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</si>
  <si>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</si>
  <si>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</si>
  <si>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</si>
  <si>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</si>
  <si>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</si>
  <si>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</si>
  <si>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</si>
  <si>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</si>
  <si>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</si>
  <si>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</si>
  <si>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</si>
  <si>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</si>
  <si>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</si>
  <si>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</si>
  <si>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</si>
  <si>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</si>
  <si>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</si>
  <si>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</si>
  <si>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</si>
  <si>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</si>
  <si>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</si>
  <si>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</si>
  <si>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</si>
  <si>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</si>
  <si>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</si>
  <si>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26,7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</si>
  <si>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23,4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</si>
  <si>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</si>
  <si>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t>D.Padrão</t>
  </si>
  <si>
    <t>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</si>
</sst>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"/>
    <numFmt numFmtId="165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43" fontId="2" fillId="0" borderId="0" xfId="1" applyFont="1"/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0" fontId="2" fillId="0" borderId="0" xfId="2" applyNumberFormat="1" applyFont="1"/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1.0561648388168827</c:v>
                </c:pt>
                <c:pt idx="2">
                  <c:v>1.0430375540046528</c:v>
                </c:pt>
                <c:pt idx="3">
                  <c:v>0.98928215353938187</c:v>
                </c:pt>
                <c:pt idx="4">
                  <c:v>0.96095048188767029</c:v>
                </c:pt>
                <c:pt idx="5">
                  <c:v>0.79129278830176153</c:v>
                </c:pt>
                <c:pt idx="6">
                  <c:v>0.62637088733798618</c:v>
                </c:pt>
                <c:pt idx="7">
                  <c:v>0.3308408109006315</c:v>
                </c:pt>
                <c:pt idx="8">
                  <c:v>0.10767696909272187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ajorUnit val="0.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3.6066666666666669E-4</c:v>
                </c:pt>
                <c:pt idx="1">
                  <c:v>1.3209999999999999E-3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0.12252747252747254</c:v>
                </c:pt>
                <c:pt idx="1">
                  <c:v>0.73516483516483522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3.6866666666666667E-4</c:v>
                </c:pt>
                <c:pt idx="1">
                  <c:v>1.2812666666666666E-3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0.11730769230769234</c:v>
                </c:pt>
                <c:pt idx="1">
                  <c:v>0.7038461538461539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3.6066666666666669E-4</c:v>
                </c:pt>
                <c:pt idx="1">
                  <c:v>1.2834000000000001E-3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0.12481684981684983</c:v>
                </c:pt>
                <c:pt idx="1">
                  <c:v>0.74890109890109902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4.1391941391941391E-2</c:v>
                </c:pt>
                <c:pt idx="1">
                  <c:v>0.24835164835164833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3.8553113553113555E-2</c:v>
                </c:pt>
                <c:pt idx="1">
                  <c:v>0.23131868131868127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3.8736263736263737E-2</c:v>
                </c:pt>
                <c:pt idx="1">
                  <c:v>0.23241758241758242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1.1080542000774543</c:v>
                </c:pt>
                <c:pt idx="2">
                  <c:v>0.89990527608114379</c:v>
                </c:pt>
                <c:pt idx="3">
                  <c:v>0.69467508526932387</c:v>
                </c:pt>
                <c:pt idx="4">
                  <c:v>0.53356346297836621</c:v>
                </c:pt>
                <c:pt idx="5">
                  <c:v>0.37173257095921924</c:v>
                </c:pt>
                <c:pt idx="6">
                  <c:v>0.2118776739130748</c:v>
                </c:pt>
                <c:pt idx="7">
                  <c:v>0.1002826675739236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ajorUnit val="0.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4.3333333333333334E-5</c:v>
                </c:pt>
                <c:pt idx="1">
                  <c:v>3.28E-4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0.35860805860805856</c:v>
                </c:pt>
                <c:pt idx="1">
                  <c:v>2.1516483516483516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1.0133333333333335E-4</c:v>
                </c:pt>
                <c:pt idx="1">
                  <c:v>3.8733333333333333E-4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0.37692307692307692</c:v>
                </c:pt>
                <c:pt idx="1">
                  <c:v>2.2615384615384615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6.2666666666666654E-5</c:v>
                </c:pt>
                <c:pt idx="1">
                  <c:v>3.3933333333333336E-4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0.3666666666666667</c:v>
                </c:pt>
                <c:pt idx="1">
                  <c:v>2.1999999999999997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6.4666666666666662E-5</c:v>
                </c:pt>
                <c:pt idx="1">
                  <c:v>3.4199999999999996E-4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0.4076923076923078</c:v>
                </c:pt>
                <c:pt idx="1">
                  <c:v>2.4461538461538459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8.2000000000000001E-5</c:v>
                </c:pt>
                <c:pt idx="1">
                  <c:v>3.4933333333333333E-4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0.37747252747252746</c:v>
                </c:pt>
                <c:pt idx="1">
                  <c:v>2.2648351648351648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8.6666666666666668E-5</c:v>
                </c:pt>
                <c:pt idx="1">
                  <c:v>3.4933333333333333E-4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0.37893772893772898</c:v>
                </c:pt>
                <c:pt idx="1">
                  <c:v>2.2736263736263735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9.5333333333333338E-5</c:v>
                </c:pt>
                <c:pt idx="1">
                  <c:v>4.2666666666666667E-4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0.37362637362637363</c:v>
                </c:pt>
                <c:pt idx="1">
                  <c:v>2.2417582417582413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9.5333333333333338E-5</c:v>
                </c:pt>
                <c:pt idx="1">
                  <c:v>4.2966666666666674E-4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0.38717948717948725</c:v>
                </c:pt>
                <c:pt idx="1">
                  <c:v>2.3230769230769228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9.6333333333333335E-5</c:v>
                </c:pt>
                <c:pt idx="1">
                  <c:v>4.1333333333333332E-4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0.38882783882783883</c:v>
                </c:pt>
                <c:pt idx="1">
                  <c:v>2.3329670329670327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1.1466666666666667E-4</c:v>
                </c:pt>
                <c:pt idx="1">
                  <c:v>5.2466666666666666E-4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0.35586080586080587</c:v>
                </c:pt>
                <c:pt idx="1">
                  <c:v>2.1351648351648351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1.2199999999999998E-4</c:v>
                </c:pt>
                <c:pt idx="1">
                  <c:v>5.1900000000000004E-4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0.37197802197802204</c:v>
                </c:pt>
                <c:pt idx="1">
                  <c:v>2.2318681318681315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1.1800000000000001E-4</c:v>
                </c:pt>
                <c:pt idx="1">
                  <c:v>5.1799999999999991E-4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0.36254578754578759</c:v>
                </c:pt>
                <c:pt idx="1">
                  <c:v>2.1752747252747255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1.36E-4</c:v>
                </c:pt>
                <c:pt idx="1">
                  <c:v>6.3666666666666667E-4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0.34908424908424907</c:v>
                </c:pt>
                <c:pt idx="1">
                  <c:v>2.0945054945054942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1.3666666666666664E-4</c:v>
                </c:pt>
                <c:pt idx="1">
                  <c:v>6.6266666666666655E-4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0.34322344322344317</c:v>
                </c:pt>
                <c:pt idx="1">
                  <c:v>2.0593406593406591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1.3066666666666665E-4</c:v>
                </c:pt>
                <c:pt idx="1">
                  <c:v>6.3133333333333336E-4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0.36684981684981688</c:v>
                </c:pt>
                <c:pt idx="1">
                  <c:v>2.2010989010989013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1.5599999999999997E-4</c:v>
                </c:pt>
                <c:pt idx="1">
                  <c:v>7.4333333333333337E-4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0.28690476190476194</c:v>
                </c:pt>
                <c:pt idx="1">
                  <c:v>1.7214285714285711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1.8333333333333334E-4</c:v>
                </c:pt>
                <c:pt idx="1">
                  <c:v>8.5466666666666655E-4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0.28369963369963369</c:v>
                </c:pt>
                <c:pt idx="1">
                  <c:v>1.7021978021978024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1.3799999999999999E-4</c:v>
                </c:pt>
                <c:pt idx="1">
                  <c:v>6.9666666666666672E-4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0.30155677655677654</c:v>
                </c:pt>
                <c:pt idx="1">
                  <c:v>1.8093406593406594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2.2933333333333334E-4</c:v>
                </c:pt>
                <c:pt idx="1">
                  <c:v>1.1486666666666668E-3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0.23388278388278391</c:v>
                </c:pt>
                <c:pt idx="1">
                  <c:v>1.4032967032967032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2.5266666666666666E-4</c:v>
                </c:pt>
                <c:pt idx="1">
                  <c:v>1.0513333333333334E-3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0.22628205128205131</c:v>
                </c:pt>
                <c:pt idx="1">
                  <c:v>1.3576923076923078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2.1333333333333333E-4</c:v>
                </c:pt>
                <c:pt idx="1">
                  <c:v>1.0093333333333334E-3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0.23021978021978026</c:v>
                </c:pt>
                <c:pt idx="1">
                  <c:v>1.3813186813186813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workbookViewId="0"/>
  </sheetViews>
  <sheetFormatPr defaultColWidth="6.85546875" defaultRowHeight="15" x14ac:dyDescent="0.25"/>
  <cols>
    <col min="1" max="2" width="6.85546875" style="34"/>
    <col min="3" max="3" width="10.28515625" style="35" bestFit="1" customWidth="1"/>
    <col min="4" max="4" width="7" style="34" bestFit="1" customWidth="1"/>
    <col min="5" max="5" width="7.7109375" style="34" bestFit="1" customWidth="1"/>
    <col min="6" max="16384" width="6.85546875" style="34"/>
  </cols>
  <sheetData>
    <row r="2" spans="2:5" ht="16.5" x14ac:dyDescent="0.25">
      <c r="C2" s="36" t="s">
        <v>18</v>
      </c>
      <c r="D2" s="36" t="s">
        <v>19</v>
      </c>
      <c r="E2" s="36" t="s">
        <v>20</v>
      </c>
    </row>
    <row r="3" spans="2:5" x14ac:dyDescent="0.25">
      <c r="B3" s="34">
        <v>0</v>
      </c>
      <c r="C3" s="35" t="s">
        <v>21</v>
      </c>
      <c r="D3" s="38">
        <f>Ambiente!H25/Ambiente!H25</f>
        <v>1</v>
      </c>
      <c r="E3" s="38">
        <f>Ambiente!K25/Ambiente!K25</f>
        <v>1</v>
      </c>
    </row>
    <row r="4" spans="2:5" x14ac:dyDescent="0.25">
      <c r="B4" s="34">
        <v>1</v>
      </c>
      <c r="C4" s="35">
        <v>100</v>
      </c>
      <c r="D4" s="38">
        <f>'100C'!H25/Ambiente!H25</f>
        <v>1.0561648388168827</v>
      </c>
      <c r="E4" s="38">
        <f>'100C'!K25/Ambiente!K25</f>
        <v>1.1080542000774543</v>
      </c>
    </row>
    <row r="5" spans="2:5" x14ac:dyDescent="0.25">
      <c r="B5" s="34">
        <v>2</v>
      </c>
      <c r="C5" s="35">
        <v>200</v>
      </c>
      <c r="D5" s="38">
        <f>'200C'!H25/Ambiente!H25</f>
        <v>1.0430375540046528</v>
      </c>
      <c r="E5" s="38">
        <f>'200C'!K25/Ambiente!K25</f>
        <v>0.89990527608114379</v>
      </c>
    </row>
    <row r="6" spans="2:5" x14ac:dyDescent="0.25">
      <c r="B6" s="34">
        <v>3</v>
      </c>
      <c r="C6" s="35">
        <v>300</v>
      </c>
      <c r="D6" s="38">
        <f>'300C'!H25/Ambiente!H25</f>
        <v>0.98928215353938187</v>
      </c>
      <c r="E6" s="38">
        <f>'300C'!K25/Ambiente!K25</f>
        <v>0.69467508526932387</v>
      </c>
    </row>
    <row r="7" spans="2:5" x14ac:dyDescent="0.25">
      <c r="B7" s="34">
        <v>4</v>
      </c>
      <c r="C7" s="35">
        <v>400</v>
      </c>
      <c r="D7" s="38">
        <f>'400C'!H25/Ambiente!H25</f>
        <v>0.96095048188767029</v>
      </c>
      <c r="E7" s="38">
        <f>'400C'!K25/Ambiente!K25</f>
        <v>0.53356346297836621</v>
      </c>
    </row>
    <row r="8" spans="2:5" x14ac:dyDescent="0.25">
      <c r="B8" s="34">
        <v>5</v>
      </c>
      <c r="C8" s="35">
        <v>500</v>
      </c>
      <c r="D8" s="37">
        <f>'500C'!H25/Ambiente!H25</f>
        <v>0.79129278830176153</v>
      </c>
      <c r="E8" s="38">
        <f>'500C'!K25/Ambiente!K25</f>
        <v>0.37173257095921924</v>
      </c>
    </row>
    <row r="9" spans="2:5" x14ac:dyDescent="0.25">
      <c r="B9" s="34">
        <v>6</v>
      </c>
      <c r="C9" s="35">
        <v>600</v>
      </c>
      <c r="D9" s="37">
        <f>'600C'!H25/Ambiente!H25</f>
        <v>0.62637088733798618</v>
      </c>
      <c r="E9" s="38">
        <f>'600C'!K25/Ambiente!K25</f>
        <v>0.2118776739130748</v>
      </c>
    </row>
    <row r="10" spans="2:5" x14ac:dyDescent="0.25">
      <c r="B10" s="34">
        <v>7</v>
      </c>
      <c r="C10" s="35">
        <v>700</v>
      </c>
      <c r="D10" s="37">
        <f>'700C'!H25/Ambiente!H25</f>
        <v>0.3308408109006315</v>
      </c>
      <c r="E10" s="38">
        <f>'700C'!K25/Ambiente!K25</f>
        <v>0.1002826675739236</v>
      </c>
    </row>
    <row r="11" spans="2:5" x14ac:dyDescent="0.25">
      <c r="B11" s="34">
        <v>8</v>
      </c>
      <c r="C11" s="35">
        <v>800</v>
      </c>
      <c r="D11" s="37">
        <f>'800C'!H25/Ambiente!H25</f>
        <v>0.10767696909272187</v>
      </c>
      <c r="E11" s="38" t="e">
        <f>'800C'!K25/Ambiente!K25</f>
        <v>#DIV/0!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43871</v>
      </c>
    </row>
    <row r="2" spans="1:10" x14ac:dyDescent="0.25">
      <c r="A2" s="2" t="s">
        <v>15</v>
      </c>
      <c r="B2" s="32">
        <v>0.74</v>
      </c>
    </row>
    <row r="3" spans="1:10" ht="18.75" x14ac:dyDescent="0.25">
      <c r="A3" s="2" t="s">
        <v>22</v>
      </c>
      <c r="B3" s="33" t="s">
        <v>25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4.5199999999999996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0.82783882783882778</v>
      </c>
      <c r="I6" s="45" t="e">
        <f>(H8-H7)/(G8-G7)</f>
        <v>#DIV/0!</v>
      </c>
      <c r="J6" s="16"/>
    </row>
    <row r="7" spans="1:10" x14ac:dyDescent="0.25">
      <c r="B7" s="49"/>
      <c r="C7" s="22">
        <v>0.05</v>
      </c>
      <c r="D7" s="13">
        <f>D6*0.05</f>
        <v>0.22599999999999998</v>
      </c>
      <c r="E7" s="6"/>
      <c r="F7" s="6"/>
      <c r="G7" s="7">
        <f t="shared" ref="G7:G23" si="1">(E7+F7)/(2*150)</f>
        <v>0</v>
      </c>
      <c r="H7" s="8">
        <f t="shared" si="0"/>
        <v>4.1391941391941391E-2</v>
      </c>
      <c r="I7" s="46"/>
    </row>
    <row r="8" spans="1:10" ht="16.5" thickBot="1" x14ac:dyDescent="0.3">
      <c r="B8" s="50"/>
      <c r="C8" s="23">
        <v>0.3</v>
      </c>
      <c r="D8" s="14">
        <f>D6*0.3</f>
        <v>1.3559999999999999</v>
      </c>
      <c r="E8" s="9"/>
      <c r="F8" s="9"/>
      <c r="G8" s="10">
        <f t="shared" si="1"/>
        <v>0</v>
      </c>
      <c r="H8" s="11">
        <f t="shared" si="0"/>
        <v>0.24835164835164833</v>
      </c>
      <c r="I8" s="47"/>
    </row>
    <row r="9" spans="1:10" x14ac:dyDescent="0.25">
      <c r="B9" s="48" t="s">
        <v>9</v>
      </c>
      <c r="C9" s="21" t="s">
        <v>1</v>
      </c>
      <c r="D9" s="24">
        <v>4.21</v>
      </c>
      <c r="E9" s="3" t="s">
        <v>13</v>
      </c>
      <c r="F9" s="3" t="s">
        <v>13</v>
      </c>
      <c r="G9" s="4" t="s">
        <v>13</v>
      </c>
      <c r="H9" s="5">
        <f t="shared" si="0"/>
        <v>0.7710622710622711</v>
      </c>
      <c r="I9" s="45" t="e">
        <f>(H11-H10)/(G11-G10)</f>
        <v>#DIV/0!</v>
      </c>
    </row>
    <row r="10" spans="1:10" x14ac:dyDescent="0.25">
      <c r="B10" s="49"/>
      <c r="C10" s="22">
        <v>0.05</v>
      </c>
      <c r="D10" s="13">
        <f>D9*0.05</f>
        <v>0.21050000000000002</v>
      </c>
      <c r="E10" s="6"/>
      <c r="F10" s="6"/>
      <c r="G10" s="7">
        <f t="shared" si="1"/>
        <v>0</v>
      </c>
      <c r="H10" s="8">
        <f t="shared" si="0"/>
        <v>3.8553113553113555E-2</v>
      </c>
      <c r="I10" s="46"/>
    </row>
    <row r="11" spans="1:10" ht="16.5" thickBot="1" x14ac:dyDescent="0.3">
      <c r="B11" s="50"/>
      <c r="C11" s="23">
        <v>0.3</v>
      </c>
      <c r="D11" s="14">
        <f>D9*0.3</f>
        <v>1.2629999999999999</v>
      </c>
      <c r="E11" s="9"/>
      <c r="F11" s="9"/>
      <c r="G11" s="10">
        <f t="shared" si="1"/>
        <v>0</v>
      </c>
      <c r="H11" s="11">
        <f t="shared" si="0"/>
        <v>0.23131868131868127</v>
      </c>
      <c r="I11" s="47"/>
    </row>
    <row r="12" spans="1:10" x14ac:dyDescent="0.25">
      <c r="B12" s="48" t="s">
        <v>10</v>
      </c>
      <c r="C12" s="21" t="s">
        <v>1</v>
      </c>
      <c r="D12" s="12">
        <v>4.2300000000000004</v>
      </c>
      <c r="E12" s="3" t="s">
        <v>13</v>
      </c>
      <c r="F12" s="3" t="s">
        <v>13</v>
      </c>
      <c r="G12" s="4" t="s">
        <v>13</v>
      </c>
      <c r="H12" s="5">
        <f t="shared" si="0"/>
        <v>0.77472527472527486</v>
      </c>
      <c r="I12" s="45" t="e">
        <f>(H14-H13)/(G14-G13)</f>
        <v>#DIV/0!</v>
      </c>
    </row>
    <row r="13" spans="1:10" x14ac:dyDescent="0.25">
      <c r="B13" s="49"/>
      <c r="C13" s="22">
        <v>0.05</v>
      </c>
      <c r="D13" s="13">
        <f>D12*0.05</f>
        <v>0.21150000000000002</v>
      </c>
      <c r="E13" s="6"/>
      <c r="F13" s="6"/>
      <c r="G13" s="7">
        <f t="shared" si="1"/>
        <v>0</v>
      </c>
      <c r="H13" s="8">
        <f t="shared" si="0"/>
        <v>3.8736263736263737E-2</v>
      </c>
      <c r="I13" s="46"/>
    </row>
    <row r="14" spans="1:10" ht="16.5" thickBot="1" x14ac:dyDescent="0.3">
      <c r="B14" s="50"/>
      <c r="C14" s="23">
        <v>0.3</v>
      </c>
      <c r="D14" s="14">
        <f>D12*0.3</f>
        <v>1.2690000000000001</v>
      </c>
      <c r="E14" s="9"/>
      <c r="F14" s="9"/>
      <c r="G14" s="10">
        <f t="shared" si="1"/>
        <v>0</v>
      </c>
      <c r="H14" s="11">
        <f t="shared" si="0"/>
        <v>0.23241758241758242</v>
      </c>
      <c r="I14" s="47"/>
    </row>
    <row r="15" spans="1:10" x14ac:dyDescent="0.25">
      <c r="B15" s="48" t="s">
        <v>11</v>
      </c>
      <c r="C15" s="21" t="s">
        <v>1</v>
      </c>
      <c r="D15" s="12">
        <v>0</v>
      </c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>
        <v>0</v>
      </c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>
        <v>0</v>
      </c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0.7912087912087914</v>
      </c>
      <c r="I25" s="39"/>
      <c r="J25" s="28" t="s">
        <v>6</v>
      </c>
      <c r="K25" s="29" t="e">
        <f>AVERAGE(I6,I9,I12)</f>
        <v>#DIV/0!</v>
      </c>
      <c r="L25" s="40"/>
    </row>
    <row r="26" spans="1:12" x14ac:dyDescent="0.25">
      <c r="A26" s="30"/>
      <c r="B26" s="31"/>
      <c r="C26" s="30"/>
      <c r="G26" s="26"/>
      <c r="H26" s="27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31"/>
  <sheetViews>
    <sheetView topLeftCell="A2" workbookViewId="0">
      <selection activeCell="A2" sqref="A2"/>
    </sheetView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28515625" style="2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43864</v>
      </c>
    </row>
    <row r="2" spans="1:10" x14ac:dyDescent="0.25">
      <c r="A2" s="2" t="s">
        <v>15</v>
      </c>
      <c r="B2" s="43">
        <v>0.65</v>
      </c>
      <c r="C2" s="42"/>
    </row>
    <row r="3" spans="1:10" ht="18.75" x14ac:dyDescent="0.25">
      <c r="A3" s="2" t="s">
        <v>22</v>
      </c>
      <c r="B3" s="2" t="s">
        <v>23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39.159999999999997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7.1721611721611715</v>
      </c>
      <c r="I6" s="45">
        <f>(H8-H7)/(G8-G7)</f>
        <v>6298.7363924132069</v>
      </c>
      <c r="J6" s="16"/>
    </row>
    <row r="7" spans="1:10" x14ac:dyDescent="0.25">
      <c r="B7" s="49"/>
      <c r="C7" s="22">
        <v>0.05</v>
      </c>
      <c r="D7" s="13">
        <f>D6*0.05</f>
        <v>1.958</v>
      </c>
      <c r="E7" s="6">
        <v>7.6E-3</v>
      </c>
      <c r="F7" s="6">
        <v>5.4000000000000003E-3</v>
      </c>
      <c r="G7" s="7">
        <f t="shared" ref="G7:G23" si="1">(E7+F7)/(2*150)</f>
        <v>4.3333333333333334E-5</v>
      </c>
      <c r="H7" s="8">
        <f t="shared" si="0"/>
        <v>0.35860805860805856</v>
      </c>
      <c r="I7" s="46"/>
    </row>
    <row r="8" spans="1:10" ht="16.5" thickBot="1" x14ac:dyDescent="0.3">
      <c r="B8" s="50"/>
      <c r="C8" s="23">
        <v>0.3</v>
      </c>
      <c r="D8" s="14">
        <f>D6*0.3</f>
        <v>11.747999999999999</v>
      </c>
      <c r="E8" s="9">
        <v>5.5E-2</v>
      </c>
      <c r="F8" s="9">
        <v>4.3400000000000001E-2</v>
      </c>
      <c r="G8" s="10">
        <f t="shared" si="1"/>
        <v>3.28E-4</v>
      </c>
      <c r="H8" s="11">
        <f t="shared" si="0"/>
        <v>2.1516483516483516</v>
      </c>
      <c r="I8" s="47"/>
    </row>
    <row r="9" spans="1:10" x14ac:dyDescent="0.25">
      <c r="B9" s="48" t="s">
        <v>9</v>
      </c>
      <c r="C9" s="21" t="s">
        <v>1</v>
      </c>
      <c r="D9" s="12">
        <v>41.16</v>
      </c>
      <c r="E9" s="3" t="s">
        <v>13</v>
      </c>
      <c r="F9" s="3" t="s">
        <v>13</v>
      </c>
      <c r="G9" s="4" t="s">
        <v>13</v>
      </c>
      <c r="H9" s="5">
        <f t="shared" si="0"/>
        <v>7.5384615384615383</v>
      </c>
      <c r="I9" s="45">
        <f>(H11-H10)/(G11-G10)</f>
        <v>6589.5642818719734</v>
      </c>
    </row>
    <row r="10" spans="1:10" x14ac:dyDescent="0.25">
      <c r="B10" s="49"/>
      <c r="C10" s="22">
        <v>0.05</v>
      </c>
      <c r="D10" s="13">
        <f>D9*0.05</f>
        <v>2.0579999999999998</v>
      </c>
      <c r="E10" s="6">
        <v>1.8200000000000001E-2</v>
      </c>
      <c r="F10" s="6">
        <v>1.2200000000000001E-2</v>
      </c>
      <c r="G10" s="7">
        <f t="shared" si="1"/>
        <v>1.0133333333333335E-4</v>
      </c>
      <c r="H10" s="8">
        <f t="shared" si="0"/>
        <v>0.37692307692307692</v>
      </c>
      <c r="I10" s="46"/>
    </row>
    <row r="11" spans="1:10" ht="16.5" thickBot="1" x14ac:dyDescent="0.3">
      <c r="B11" s="50"/>
      <c r="C11" s="23">
        <v>0.3</v>
      </c>
      <c r="D11" s="14">
        <f>D9*0.3</f>
        <v>12.347999999999999</v>
      </c>
      <c r="E11" s="9">
        <v>5.8599999999999999E-2</v>
      </c>
      <c r="F11" s="9">
        <v>5.7599999999999998E-2</v>
      </c>
      <c r="G11" s="10">
        <f t="shared" si="1"/>
        <v>3.8733333333333333E-4</v>
      </c>
      <c r="H11" s="11">
        <f t="shared" si="0"/>
        <v>2.2615384615384615</v>
      </c>
      <c r="I11" s="47"/>
    </row>
    <row r="12" spans="1:10" x14ac:dyDescent="0.25">
      <c r="B12" s="48" t="s">
        <v>10</v>
      </c>
      <c r="C12" s="21" t="s">
        <v>1</v>
      </c>
      <c r="D12" s="12">
        <v>40.04</v>
      </c>
      <c r="E12" s="3" t="s">
        <v>13</v>
      </c>
      <c r="F12" s="3" t="s">
        <v>13</v>
      </c>
      <c r="G12" s="4" t="s">
        <v>13</v>
      </c>
      <c r="H12" s="5">
        <f t="shared" si="0"/>
        <v>7.333333333333333</v>
      </c>
      <c r="I12" s="45">
        <f>(H14-H13)/(G14-G13)</f>
        <v>6626.506024096384</v>
      </c>
    </row>
    <row r="13" spans="1:10" x14ac:dyDescent="0.25">
      <c r="B13" s="49"/>
      <c r="C13" s="22">
        <v>0.05</v>
      </c>
      <c r="D13" s="13">
        <f>D12*0.05</f>
        <v>2.0020000000000002</v>
      </c>
      <c r="E13" s="6">
        <v>9.7999999999999997E-3</v>
      </c>
      <c r="F13" s="6">
        <v>8.9999999999999993E-3</v>
      </c>
      <c r="G13" s="7">
        <f t="shared" si="1"/>
        <v>6.2666666666666654E-5</v>
      </c>
      <c r="H13" s="8">
        <f t="shared" si="0"/>
        <v>0.3666666666666667</v>
      </c>
      <c r="I13" s="46"/>
    </row>
    <row r="14" spans="1:10" ht="16.5" thickBot="1" x14ac:dyDescent="0.3">
      <c r="B14" s="50"/>
      <c r="C14" s="23">
        <v>0.3</v>
      </c>
      <c r="D14" s="14">
        <f>D12*0.3</f>
        <v>12.011999999999999</v>
      </c>
      <c r="E14" s="9">
        <v>5.3800000000000001E-2</v>
      </c>
      <c r="F14" s="9">
        <v>4.8000000000000001E-2</v>
      </c>
      <c r="G14" s="10">
        <f t="shared" si="1"/>
        <v>3.3933333333333336E-4</v>
      </c>
      <c r="H14" s="11">
        <f t="shared" si="0"/>
        <v>2.1999999999999997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1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1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1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1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1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1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1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1" ht="17.25" x14ac:dyDescent="0.25">
      <c r="A25" s="30"/>
      <c r="B25" s="31"/>
      <c r="C25" s="30"/>
      <c r="G25" s="26" t="s">
        <v>16</v>
      </c>
      <c r="H25" s="27">
        <f>AVERAGE(H6,H9,H12)</f>
        <v>7.3479853479853476</v>
      </c>
      <c r="J25" s="28" t="s">
        <v>6</v>
      </c>
      <c r="K25" s="29">
        <f>AVERAGE(I6,I9,I12)</f>
        <v>6504.9355661271875</v>
      </c>
    </row>
    <row r="26" spans="1:11" x14ac:dyDescent="0.25">
      <c r="A26" s="30"/>
      <c r="B26" s="31"/>
      <c r="C26" s="30"/>
      <c r="G26" s="26"/>
      <c r="H26" s="27"/>
    </row>
    <row r="27" spans="1:11" x14ac:dyDescent="0.25">
      <c r="A27" s="30"/>
      <c r="B27" s="31"/>
      <c r="C27" s="30"/>
      <c r="G27" s="15"/>
      <c r="H27" s="25"/>
    </row>
    <row r="28" spans="1:11" x14ac:dyDescent="0.25">
      <c r="A28" s="30"/>
      <c r="B28" s="31"/>
      <c r="C28" s="30"/>
    </row>
    <row r="29" spans="1:11" x14ac:dyDescent="0.25">
      <c r="A29" s="30"/>
      <c r="B29" s="31"/>
      <c r="C29" s="30"/>
    </row>
    <row r="30" spans="1:11" x14ac:dyDescent="0.25">
      <c r="A30" s="30"/>
      <c r="B30" s="31"/>
      <c r="C30" s="30"/>
      <c r="F30" s="2" t="s">
        <v>30</v>
      </c>
      <c r="G30" s="25">
        <f>_xlfn.STDEV.S(H6,H9,H12)</f>
        <v>0.18358921737936532</v>
      </c>
    </row>
    <row r="31" spans="1:11" x14ac:dyDescent="0.25">
      <c r="F31" s="2" t="s">
        <v>31</v>
      </c>
      <c r="G31" s="44">
        <f>G30/H25</f>
        <v>2.4984973252525789E-2</v>
      </c>
    </row>
  </sheetData>
  <sortState xmlns:xlrd2="http://schemas.microsoft.com/office/spreadsheetml/2017/richdata2" ref="C25:C30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285156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43867</v>
      </c>
    </row>
    <row r="2" spans="1:10" x14ac:dyDescent="0.25">
      <c r="A2" s="2" t="s">
        <v>15</v>
      </c>
      <c r="B2" s="32">
        <v>0.73</v>
      </c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44.52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8.1538461538461533</v>
      </c>
      <c r="I6" s="45">
        <f>(H8-H7)/(G8-G7)</f>
        <v>7350.2218934911243</v>
      </c>
      <c r="J6" s="16"/>
    </row>
    <row r="7" spans="1:10" x14ac:dyDescent="0.25">
      <c r="B7" s="49"/>
      <c r="C7" s="22">
        <v>0.05</v>
      </c>
      <c r="D7" s="13">
        <f>D6*0.05</f>
        <v>2.2260000000000004</v>
      </c>
      <c r="E7" s="6">
        <v>8.9999999999999993E-3</v>
      </c>
      <c r="F7" s="6">
        <v>1.04E-2</v>
      </c>
      <c r="G7" s="7">
        <f t="shared" ref="G7:G23" si="1">(E7+F7)/(2*150)</f>
        <v>6.4666666666666662E-5</v>
      </c>
      <c r="H7" s="8">
        <f t="shared" si="0"/>
        <v>0.4076923076923078</v>
      </c>
      <c r="I7" s="46"/>
    </row>
    <row r="8" spans="1:10" ht="16.5" thickBot="1" x14ac:dyDescent="0.3">
      <c r="B8" s="50"/>
      <c r="C8" s="23">
        <v>0.3</v>
      </c>
      <c r="D8" s="14">
        <f>D6*0.3</f>
        <v>13.356</v>
      </c>
      <c r="E8" s="9">
        <v>5.1200000000000002E-2</v>
      </c>
      <c r="F8" s="9">
        <v>5.1400000000000001E-2</v>
      </c>
      <c r="G8" s="10">
        <f t="shared" si="1"/>
        <v>3.4199999999999996E-4</v>
      </c>
      <c r="H8" s="11">
        <f t="shared" si="0"/>
        <v>2.4461538461538459</v>
      </c>
      <c r="I8" s="47"/>
    </row>
    <row r="9" spans="1:10" x14ac:dyDescent="0.25">
      <c r="B9" s="48" t="s">
        <v>9</v>
      </c>
      <c r="C9" s="21" t="s">
        <v>1</v>
      </c>
      <c r="D9" s="12">
        <v>41.22</v>
      </c>
      <c r="E9" s="3" t="s">
        <v>13</v>
      </c>
      <c r="F9" s="3" t="s">
        <v>13</v>
      </c>
      <c r="G9" s="4" t="s">
        <v>13</v>
      </c>
      <c r="H9" s="5">
        <f t="shared" si="0"/>
        <v>7.5494505494505493</v>
      </c>
      <c r="I9" s="45">
        <f>(H11-H10)/(G11-G10)</f>
        <v>7059.9599901345537</v>
      </c>
    </row>
    <row r="10" spans="1:10" x14ac:dyDescent="0.25">
      <c r="B10" s="49"/>
      <c r="C10" s="22">
        <v>0.05</v>
      </c>
      <c r="D10" s="13">
        <f>D9*0.05</f>
        <v>2.0609999999999999</v>
      </c>
      <c r="E10" s="6">
        <v>1.44E-2</v>
      </c>
      <c r="F10" s="6">
        <v>1.0200000000000001E-2</v>
      </c>
      <c r="G10" s="7">
        <f t="shared" si="1"/>
        <v>8.2000000000000001E-5</v>
      </c>
      <c r="H10" s="8">
        <f t="shared" si="0"/>
        <v>0.37747252747252746</v>
      </c>
      <c r="I10" s="46"/>
    </row>
    <row r="11" spans="1:10" ht="16.5" thickBot="1" x14ac:dyDescent="0.3">
      <c r="B11" s="50"/>
      <c r="C11" s="23">
        <v>0.3</v>
      </c>
      <c r="D11" s="14">
        <f>D9*0.3</f>
        <v>12.366</v>
      </c>
      <c r="E11" s="9">
        <v>5.2600000000000001E-2</v>
      </c>
      <c r="F11" s="9">
        <v>5.2200000000000003E-2</v>
      </c>
      <c r="G11" s="10">
        <f t="shared" si="1"/>
        <v>3.4933333333333333E-4</v>
      </c>
      <c r="H11" s="11">
        <f t="shared" si="0"/>
        <v>2.2648351648351648</v>
      </c>
      <c r="I11" s="47"/>
    </row>
    <row r="12" spans="1:10" x14ac:dyDescent="0.25">
      <c r="B12" s="48" t="s">
        <v>10</v>
      </c>
      <c r="C12" s="21" t="s">
        <v>1</v>
      </c>
      <c r="D12" s="12">
        <v>41.38</v>
      </c>
      <c r="E12" s="3" t="s">
        <v>13</v>
      </c>
      <c r="F12" s="3" t="s">
        <v>13</v>
      </c>
      <c r="G12" s="4" t="s">
        <v>13</v>
      </c>
      <c r="H12" s="5">
        <f t="shared" si="0"/>
        <v>7.5787545787545785</v>
      </c>
      <c r="I12" s="45">
        <f>(H14-H13)/(G14-G13)</f>
        <v>7213.2816422156511</v>
      </c>
    </row>
    <row r="13" spans="1:10" x14ac:dyDescent="0.25">
      <c r="B13" s="49"/>
      <c r="C13" s="22">
        <v>0.05</v>
      </c>
      <c r="D13" s="13">
        <f>D12*0.05</f>
        <v>2.0690000000000004</v>
      </c>
      <c r="E13" s="6">
        <v>1.32E-2</v>
      </c>
      <c r="F13" s="6">
        <v>1.2800000000000001E-2</v>
      </c>
      <c r="G13" s="7">
        <f t="shared" si="1"/>
        <v>8.6666666666666668E-5</v>
      </c>
      <c r="H13" s="8">
        <f t="shared" si="0"/>
        <v>0.37893772893772898</v>
      </c>
      <c r="I13" s="46"/>
    </row>
    <row r="14" spans="1:10" ht="16.5" thickBot="1" x14ac:dyDescent="0.3">
      <c r="B14" s="50"/>
      <c r="C14" s="23">
        <v>0.3</v>
      </c>
      <c r="D14" s="14">
        <f>D12*0.3</f>
        <v>12.414</v>
      </c>
      <c r="E14" s="9">
        <v>5.2600000000000001E-2</v>
      </c>
      <c r="F14" s="9">
        <v>5.2200000000000003E-2</v>
      </c>
      <c r="G14" s="10">
        <f t="shared" si="1"/>
        <v>3.4933333333333333E-4</v>
      </c>
      <c r="H14" s="11">
        <f t="shared" si="0"/>
        <v>2.2736263736263735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1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1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1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1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1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1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1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1" ht="17.25" x14ac:dyDescent="0.25">
      <c r="A25" s="30"/>
      <c r="B25" s="31"/>
      <c r="C25" s="30"/>
      <c r="G25" s="26" t="s">
        <v>16</v>
      </c>
      <c r="H25" s="27">
        <f>AVERAGE(H6,H9,H12)</f>
        <v>7.7606837606837606</v>
      </c>
      <c r="J25" s="28" t="s">
        <v>6</v>
      </c>
      <c r="K25" s="29">
        <f>AVERAGE(I6,I9,I12)</f>
        <v>7207.8211752804427</v>
      </c>
    </row>
    <row r="26" spans="1:11" x14ac:dyDescent="0.25">
      <c r="A26" s="30"/>
      <c r="B26" s="31"/>
      <c r="C26" s="30"/>
      <c r="G26" s="26"/>
      <c r="H26" s="27"/>
    </row>
    <row r="27" spans="1:11" x14ac:dyDescent="0.25">
      <c r="A27" s="30"/>
      <c r="B27" s="31"/>
      <c r="C27" s="30"/>
    </row>
  </sheetData>
  <sortState xmlns:xlrd2="http://schemas.microsoft.com/office/spreadsheetml/2017/richdata2" ref="C25:C27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43868</v>
      </c>
    </row>
    <row r="2" spans="1:10" x14ac:dyDescent="0.25">
      <c r="A2" s="2" t="s">
        <v>15</v>
      </c>
      <c r="B2" s="32">
        <v>0.64</v>
      </c>
    </row>
    <row r="3" spans="1:10" ht="18.75" x14ac:dyDescent="0.25">
      <c r="A3" s="2" t="s">
        <v>22</v>
      </c>
      <c r="B3" s="2" t="s">
        <v>23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40.799999999999997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7.4725274725274717</v>
      </c>
      <c r="I6" s="45">
        <f>(H8-H7)/(G8-G7)</f>
        <v>5638.2249541203255</v>
      </c>
      <c r="J6" s="16"/>
    </row>
    <row r="7" spans="1:10" x14ac:dyDescent="0.25">
      <c r="B7" s="49"/>
      <c r="C7" s="22">
        <v>0.05</v>
      </c>
      <c r="D7" s="13">
        <f>D6*0.05</f>
        <v>2.04</v>
      </c>
      <c r="E7" s="6">
        <v>1.4800000000000001E-2</v>
      </c>
      <c r="F7" s="6">
        <v>1.38E-2</v>
      </c>
      <c r="G7" s="7">
        <f t="shared" ref="G7:G23" si="1">(E7+F7)/(2*150)</f>
        <v>9.5333333333333338E-5</v>
      </c>
      <c r="H7" s="8">
        <f t="shared" si="0"/>
        <v>0.37362637362637363</v>
      </c>
      <c r="I7" s="46"/>
    </row>
    <row r="8" spans="1:10" ht="16.5" thickBot="1" x14ac:dyDescent="0.3">
      <c r="B8" s="50"/>
      <c r="C8" s="23">
        <v>0.3</v>
      </c>
      <c r="D8" s="14">
        <f>D6*0.3</f>
        <v>12.239999999999998</v>
      </c>
      <c r="E8" s="9">
        <v>6.3399999999999998E-2</v>
      </c>
      <c r="F8" s="9">
        <v>6.4600000000000005E-2</v>
      </c>
      <c r="G8" s="10">
        <f t="shared" si="1"/>
        <v>4.2666666666666667E-4</v>
      </c>
      <c r="H8" s="11">
        <f t="shared" si="0"/>
        <v>2.2417582417582413</v>
      </c>
      <c r="I8" s="47"/>
    </row>
    <row r="9" spans="1:10" x14ac:dyDescent="0.25">
      <c r="B9" s="48" t="s">
        <v>9</v>
      </c>
      <c r="C9" s="21" t="s">
        <v>1</v>
      </c>
      <c r="D9" s="12">
        <v>42.28</v>
      </c>
      <c r="E9" s="3" t="s">
        <v>13</v>
      </c>
      <c r="F9" s="3" t="s">
        <v>13</v>
      </c>
      <c r="G9" s="4" t="s">
        <v>13</v>
      </c>
      <c r="H9" s="5">
        <f t="shared" si="0"/>
        <v>7.7435897435897436</v>
      </c>
      <c r="I9" s="45">
        <f>(H11-H10)/(G11-G10)</f>
        <v>5790.3213436613223</v>
      </c>
    </row>
    <row r="10" spans="1:10" x14ac:dyDescent="0.25">
      <c r="B10" s="49"/>
      <c r="C10" s="22">
        <v>0.05</v>
      </c>
      <c r="D10" s="13">
        <f>D9*0.05</f>
        <v>2.1140000000000003</v>
      </c>
      <c r="E10" s="6">
        <v>1.38E-2</v>
      </c>
      <c r="F10" s="6">
        <v>1.4800000000000001E-2</v>
      </c>
      <c r="G10" s="7">
        <f t="shared" si="1"/>
        <v>9.5333333333333338E-5</v>
      </c>
      <c r="H10" s="8">
        <f t="shared" si="0"/>
        <v>0.38717948717948725</v>
      </c>
      <c r="I10" s="46"/>
    </row>
    <row r="11" spans="1:10" ht="16.5" thickBot="1" x14ac:dyDescent="0.3">
      <c r="B11" s="50"/>
      <c r="C11" s="23">
        <v>0.3</v>
      </c>
      <c r="D11" s="14">
        <f>D9*0.3</f>
        <v>12.683999999999999</v>
      </c>
      <c r="E11" s="9">
        <v>6.3500000000000001E-2</v>
      </c>
      <c r="F11" s="9">
        <v>6.54E-2</v>
      </c>
      <c r="G11" s="10">
        <f t="shared" si="1"/>
        <v>4.2966666666666674E-4</v>
      </c>
      <c r="H11" s="11">
        <f t="shared" si="0"/>
        <v>2.3230769230769228</v>
      </c>
      <c r="I11" s="47"/>
    </row>
    <row r="12" spans="1:10" x14ac:dyDescent="0.25">
      <c r="B12" s="48" t="s">
        <v>10</v>
      </c>
      <c r="C12" s="21" t="s">
        <v>1</v>
      </c>
      <c r="D12" s="12">
        <v>42.46</v>
      </c>
      <c r="E12" s="3" t="s">
        <v>13</v>
      </c>
      <c r="F12" s="3" t="s">
        <v>13</v>
      </c>
      <c r="G12" s="4" t="s">
        <v>13</v>
      </c>
      <c r="H12" s="5">
        <f t="shared" si="0"/>
        <v>7.7765567765567765</v>
      </c>
      <c r="I12" s="45">
        <f>(H14-H13)/(G14-G13)</f>
        <v>6132.9312117955642</v>
      </c>
    </row>
    <row r="13" spans="1:10" x14ac:dyDescent="0.25">
      <c r="B13" s="49"/>
      <c r="C13" s="22">
        <v>0.05</v>
      </c>
      <c r="D13" s="13">
        <f>D12*0.05</f>
        <v>2.1230000000000002</v>
      </c>
      <c r="E13" s="6">
        <v>1.4500000000000001E-2</v>
      </c>
      <c r="F13" s="6">
        <v>1.44E-2</v>
      </c>
      <c r="G13" s="7">
        <f t="shared" si="1"/>
        <v>9.6333333333333335E-5</v>
      </c>
      <c r="H13" s="8">
        <f t="shared" si="0"/>
        <v>0.38882783882783883</v>
      </c>
      <c r="I13" s="46"/>
    </row>
    <row r="14" spans="1:10" ht="16.5" thickBot="1" x14ac:dyDescent="0.3">
      <c r="B14" s="50"/>
      <c r="C14" s="23">
        <v>0.3</v>
      </c>
      <c r="D14" s="14">
        <f>D12*0.3</f>
        <v>12.738</v>
      </c>
      <c r="E14" s="9">
        <v>6.2399999999999997E-2</v>
      </c>
      <c r="F14" s="9">
        <v>6.1600000000000002E-2</v>
      </c>
      <c r="G14" s="10">
        <f t="shared" si="1"/>
        <v>4.1333333333333332E-4</v>
      </c>
      <c r="H14" s="11">
        <f t="shared" si="0"/>
        <v>2.3329670329670327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7.6642246642246645</v>
      </c>
      <c r="I25" s="16"/>
      <c r="J25" s="28" t="s">
        <v>6</v>
      </c>
      <c r="K25" s="29">
        <f>AVERAGE(I6,I9,I12)</f>
        <v>5853.8258365257379</v>
      </c>
      <c r="L25" s="41"/>
    </row>
    <row r="26" spans="1:12" x14ac:dyDescent="0.25">
      <c r="A26" s="30"/>
      <c r="B26" s="31"/>
      <c r="C26" s="30"/>
      <c r="G26" s="26"/>
      <c r="H26" s="25"/>
    </row>
    <row r="27" spans="1:12" x14ac:dyDescent="0.25">
      <c r="A27" s="30"/>
      <c r="B27" s="31"/>
      <c r="C27" s="30"/>
      <c r="G27" s="15"/>
      <c r="H27" s="27"/>
    </row>
  </sheetData>
  <sortState xmlns:xlrd2="http://schemas.microsoft.com/office/spreadsheetml/2017/richdata2" ref="C25:C27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43872</v>
      </c>
    </row>
    <row r="2" spans="1:10" x14ac:dyDescent="0.25">
      <c r="A2" s="2" t="s">
        <v>15</v>
      </c>
      <c r="B2" s="32">
        <v>0.72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38.86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7.1172161172161168</v>
      </c>
      <c r="I6" s="45">
        <f>(H8-H7)/(G8-G7)</f>
        <v>4339.7659251317782</v>
      </c>
      <c r="J6" s="16"/>
    </row>
    <row r="7" spans="1:10" x14ac:dyDescent="0.25">
      <c r="B7" s="49"/>
      <c r="C7" s="22">
        <v>0.05</v>
      </c>
      <c r="D7" s="13">
        <f>D6*0.05</f>
        <v>1.9430000000000001</v>
      </c>
      <c r="E7" s="6">
        <v>1.7000000000000001E-2</v>
      </c>
      <c r="F7" s="6">
        <v>1.7399999999999999E-2</v>
      </c>
      <c r="G7" s="7">
        <f t="shared" ref="G7:G23" si="1">(E7+F7)/(2*150)</f>
        <v>1.1466666666666667E-4</v>
      </c>
      <c r="H7" s="8">
        <f t="shared" si="0"/>
        <v>0.35586080586080587</v>
      </c>
      <c r="I7" s="46"/>
    </row>
    <row r="8" spans="1:10" ht="16.5" thickBot="1" x14ac:dyDescent="0.3">
      <c r="B8" s="50"/>
      <c r="C8" s="23">
        <v>0.3</v>
      </c>
      <c r="D8" s="14">
        <f>D6*0.3</f>
        <v>11.657999999999999</v>
      </c>
      <c r="E8" s="9">
        <v>7.8200000000000006E-2</v>
      </c>
      <c r="F8" s="9">
        <v>7.9200000000000007E-2</v>
      </c>
      <c r="G8" s="10">
        <f t="shared" si="1"/>
        <v>5.2466666666666666E-4</v>
      </c>
      <c r="H8" s="11">
        <f t="shared" si="0"/>
        <v>2.1351648351648351</v>
      </c>
      <c r="I8" s="47"/>
    </row>
    <row r="9" spans="1:10" x14ac:dyDescent="0.25">
      <c r="B9" s="48" t="s">
        <v>9</v>
      </c>
      <c r="C9" s="21" t="s">
        <v>1</v>
      </c>
      <c r="D9" s="24">
        <v>40.619999999999997</v>
      </c>
      <c r="E9" s="3" t="s">
        <v>13</v>
      </c>
      <c r="F9" s="3" t="s">
        <v>13</v>
      </c>
      <c r="G9" s="4" t="s">
        <v>13</v>
      </c>
      <c r="H9" s="5">
        <f t="shared" si="0"/>
        <v>7.4395604395604389</v>
      </c>
      <c r="I9" s="45">
        <f>(H11-H10)/(G11-G10)</f>
        <v>4684.8617377584615</v>
      </c>
    </row>
    <row r="10" spans="1:10" x14ac:dyDescent="0.25">
      <c r="B10" s="49"/>
      <c r="C10" s="22">
        <v>0.05</v>
      </c>
      <c r="D10" s="13">
        <f>D9*0.05</f>
        <v>2.0310000000000001</v>
      </c>
      <c r="E10" s="6">
        <v>1.9199999999999998E-2</v>
      </c>
      <c r="F10" s="6">
        <v>1.7399999999999999E-2</v>
      </c>
      <c r="G10" s="7">
        <f t="shared" si="1"/>
        <v>1.2199999999999998E-4</v>
      </c>
      <c r="H10" s="8">
        <f t="shared" si="0"/>
        <v>0.37197802197802204</v>
      </c>
      <c r="I10" s="46"/>
    </row>
    <row r="11" spans="1:10" ht="16.5" thickBot="1" x14ac:dyDescent="0.3">
      <c r="B11" s="50"/>
      <c r="C11" s="23">
        <v>0.3</v>
      </c>
      <c r="D11" s="14">
        <f>D9*0.3</f>
        <v>12.185999999999998</v>
      </c>
      <c r="E11" s="9">
        <v>7.8899999999999998E-2</v>
      </c>
      <c r="F11" s="9">
        <v>7.6799999999999993E-2</v>
      </c>
      <c r="G11" s="10">
        <f t="shared" si="1"/>
        <v>5.1900000000000004E-4</v>
      </c>
      <c r="H11" s="11">
        <f t="shared" si="0"/>
        <v>2.2318681318681315</v>
      </c>
      <c r="I11" s="47"/>
    </row>
    <row r="12" spans="1:10" x14ac:dyDescent="0.25">
      <c r="B12" s="48" t="s">
        <v>10</v>
      </c>
      <c r="C12" s="21" t="s">
        <v>1</v>
      </c>
      <c r="D12" s="12">
        <v>39.590000000000003</v>
      </c>
      <c r="E12" s="3" t="s">
        <v>13</v>
      </c>
      <c r="F12" s="3" t="s">
        <v>13</v>
      </c>
      <c r="G12" s="4" t="s">
        <v>13</v>
      </c>
      <c r="H12" s="5">
        <f t="shared" si="0"/>
        <v>7.2509157509157518</v>
      </c>
      <c r="I12" s="45">
        <f>(H14-H13)/(G14-G13)</f>
        <v>4531.822344322346</v>
      </c>
    </row>
    <row r="13" spans="1:10" x14ac:dyDescent="0.25">
      <c r="B13" s="49"/>
      <c r="C13" s="22">
        <v>0.05</v>
      </c>
      <c r="D13" s="13">
        <f>D12*0.05</f>
        <v>1.9795000000000003</v>
      </c>
      <c r="E13" s="6">
        <v>1.7999999999999999E-2</v>
      </c>
      <c r="F13" s="6">
        <v>1.7399999999999999E-2</v>
      </c>
      <c r="G13" s="7">
        <f t="shared" si="1"/>
        <v>1.1800000000000001E-4</v>
      </c>
      <c r="H13" s="8">
        <f t="shared" si="0"/>
        <v>0.36254578754578759</v>
      </c>
      <c r="I13" s="46"/>
    </row>
    <row r="14" spans="1:10" ht="16.5" thickBot="1" x14ac:dyDescent="0.3">
      <c r="B14" s="50"/>
      <c r="C14" s="23">
        <v>0.3</v>
      </c>
      <c r="D14" s="14">
        <f>D12*0.3</f>
        <v>11.877000000000001</v>
      </c>
      <c r="E14" s="9">
        <v>7.85E-2</v>
      </c>
      <c r="F14" s="9">
        <v>7.6899999999999996E-2</v>
      </c>
      <c r="G14" s="10">
        <f t="shared" si="1"/>
        <v>5.1799999999999991E-4</v>
      </c>
      <c r="H14" s="11">
        <f t="shared" si="0"/>
        <v>2.1752747252747255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7.2692307692307692</v>
      </c>
      <c r="I25" s="16"/>
      <c r="J25" s="28" t="s">
        <v>6</v>
      </c>
      <c r="K25" s="29">
        <f>AVERAGE(I6,I9,I12)</f>
        <v>4518.8166690708613</v>
      </c>
      <c r="L25" s="41"/>
    </row>
    <row r="26" spans="1:12" x14ac:dyDescent="0.25">
      <c r="A26" s="30"/>
      <c r="B26" s="31"/>
      <c r="C26" s="30"/>
      <c r="G26" s="26"/>
      <c r="H26" s="25"/>
    </row>
    <row r="27" spans="1:12" x14ac:dyDescent="0.25">
      <c r="A27" s="30"/>
      <c r="B27" s="31"/>
      <c r="C27" s="30"/>
    </row>
  </sheetData>
  <sortState xmlns:xlrd2="http://schemas.microsoft.com/office/spreadsheetml/2017/richdata2" ref="C25:C27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7"/>
  <sheetViews>
    <sheetView workbookViewId="0"/>
  </sheetViews>
  <sheetFormatPr defaultColWidth="9" defaultRowHeight="15.75" x14ac:dyDescent="0.25"/>
  <cols>
    <col min="1" max="1" width="15.4257812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43866</v>
      </c>
    </row>
    <row r="2" spans="1:10" x14ac:dyDescent="0.25">
      <c r="A2" s="2" t="s">
        <v>15</v>
      </c>
      <c r="B2" s="32">
        <v>0.65</v>
      </c>
    </row>
    <row r="3" spans="1:10" ht="18.75" x14ac:dyDescent="0.25">
      <c r="A3" s="2" t="s">
        <v>17</v>
      </c>
      <c r="B3" s="33" t="s">
        <v>27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38.119999999999997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6.9816849816849809</v>
      </c>
      <c r="I6" s="45">
        <f>(H8-H7)/(G8-G7)</f>
        <v>3486.1942318666679</v>
      </c>
      <c r="J6" s="16"/>
    </row>
    <row r="7" spans="1:10" x14ac:dyDescent="0.25">
      <c r="B7" s="49"/>
      <c r="C7" s="22">
        <v>0.05</v>
      </c>
      <c r="D7" s="13">
        <f>D6*0.05</f>
        <v>1.9059999999999999</v>
      </c>
      <c r="E7" s="6">
        <v>2.06E-2</v>
      </c>
      <c r="F7" s="6">
        <v>2.0199999999999999E-2</v>
      </c>
      <c r="G7" s="7">
        <f t="shared" ref="G7:G23" si="1">(E7+F7)/(2*150)</f>
        <v>1.36E-4</v>
      </c>
      <c r="H7" s="8">
        <f t="shared" si="0"/>
        <v>0.34908424908424907</v>
      </c>
      <c r="I7" s="46"/>
    </row>
    <row r="8" spans="1:10" ht="16.5" thickBot="1" x14ac:dyDescent="0.3">
      <c r="B8" s="50"/>
      <c r="C8" s="23">
        <v>0.3</v>
      </c>
      <c r="D8" s="14">
        <f>D6*0.3</f>
        <v>11.435999999999998</v>
      </c>
      <c r="E8" s="9">
        <v>9.5600000000000004E-2</v>
      </c>
      <c r="F8" s="9">
        <v>9.5399999999999999E-2</v>
      </c>
      <c r="G8" s="10">
        <f t="shared" si="1"/>
        <v>6.3666666666666667E-4</v>
      </c>
      <c r="H8" s="11">
        <f t="shared" si="0"/>
        <v>2.0945054945054942</v>
      </c>
      <c r="I8" s="47"/>
    </row>
    <row r="9" spans="1:10" x14ac:dyDescent="0.25">
      <c r="B9" s="48" t="s">
        <v>9</v>
      </c>
      <c r="C9" s="21" t="s">
        <v>1</v>
      </c>
      <c r="D9" s="24">
        <v>37.479999999999997</v>
      </c>
      <c r="E9" s="3" t="s">
        <v>13</v>
      </c>
      <c r="F9" s="3" t="s">
        <v>13</v>
      </c>
      <c r="G9" s="4" t="s">
        <v>13</v>
      </c>
      <c r="H9" s="5">
        <f t="shared" si="0"/>
        <v>6.8644688644688641</v>
      </c>
      <c r="I9" s="45">
        <f>(H11-H10)/(G11-G10)</f>
        <v>3262.5802587779781</v>
      </c>
    </row>
    <row r="10" spans="1:10" x14ac:dyDescent="0.25">
      <c r="B10" s="49"/>
      <c r="C10" s="22">
        <v>0.05</v>
      </c>
      <c r="D10" s="13">
        <f>D9*0.05</f>
        <v>1.8739999999999999</v>
      </c>
      <c r="E10" s="6">
        <v>2.0199999999999999E-2</v>
      </c>
      <c r="F10" s="6">
        <v>2.0799999999999999E-2</v>
      </c>
      <c r="G10" s="7">
        <f t="shared" si="1"/>
        <v>1.3666666666666664E-4</v>
      </c>
      <c r="H10" s="8">
        <f t="shared" si="0"/>
        <v>0.34322344322344317</v>
      </c>
      <c r="I10" s="46"/>
    </row>
    <row r="11" spans="1:10" ht="16.5" thickBot="1" x14ac:dyDescent="0.3">
      <c r="B11" s="50"/>
      <c r="C11" s="23">
        <v>0.3</v>
      </c>
      <c r="D11" s="14">
        <f>D9*0.3</f>
        <v>11.243999999999998</v>
      </c>
      <c r="E11" s="9">
        <v>9.9199999999999997E-2</v>
      </c>
      <c r="F11" s="9">
        <v>9.9599999999999994E-2</v>
      </c>
      <c r="G11" s="10">
        <f t="shared" si="1"/>
        <v>6.6266666666666655E-4</v>
      </c>
      <c r="H11" s="11">
        <f t="shared" si="0"/>
        <v>2.0593406593406591</v>
      </c>
      <c r="I11" s="47"/>
    </row>
    <row r="12" spans="1:10" x14ac:dyDescent="0.25">
      <c r="B12" s="48" t="s">
        <v>10</v>
      </c>
      <c r="C12" s="21" t="s">
        <v>1</v>
      </c>
      <c r="D12" s="12">
        <v>40.06</v>
      </c>
      <c r="E12" s="3" t="s">
        <v>13</v>
      </c>
      <c r="F12" s="3" t="s">
        <v>13</v>
      </c>
      <c r="G12" s="4" t="s">
        <v>13</v>
      </c>
      <c r="H12" s="5">
        <f t="shared" si="0"/>
        <v>7.3369963369963367</v>
      </c>
      <c r="I12" s="45">
        <f>(H14-H13)/(G14-G13)</f>
        <v>3663.6133506972387</v>
      </c>
    </row>
    <row r="13" spans="1:10" x14ac:dyDescent="0.25">
      <c r="B13" s="49"/>
      <c r="C13" s="22">
        <v>0.05</v>
      </c>
      <c r="D13" s="13">
        <f>D12*0.05</f>
        <v>2.0030000000000001</v>
      </c>
      <c r="E13" s="6">
        <v>1.9800000000000002E-2</v>
      </c>
      <c r="F13" s="6">
        <v>1.9400000000000001E-2</v>
      </c>
      <c r="G13" s="7">
        <f t="shared" si="1"/>
        <v>1.3066666666666665E-4</v>
      </c>
      <c r="H13" s="8">
        <f t="shared" si="0"/>
        <v>0.36684981684981688</v>
      </c>
      <c r="I13" s="46"/>
    </row>
    <row r="14" spans="1:10" ht="16.5" thickBot="1" x14ac:dyDescent="0.3">
      <c r="B14" s="50"/>
      <c r="C14" s="23">
        <v>0.3</v>
      </c>
      <c r="D14" s="14">
        <f>D12*0.3</f>
        <v>12.018000000000001</v>
      </c>
      <c r="E14" s="9">
        <v>9.8799999999999999E-2</v>
      </c>
      <c r="F14" s="9">
        <v>9.06E-2</v>
      </c>
      <c r="G14" s="10">
        <f t="shared" si="1"/>
        <v>6.3133333333333336E-4</v>
      </c>
      <c r="H14" s="11">
        <f t="shared" si="0"/>
        <v>2.2010989010989013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7.0610500610500608</v>
      </c>
      <c r="I25" s="39"/>
      <c r="J25" s="28" t="s">
        <v>6</v>
      </c>
      <c r="K25" s="29">
        <f>AVERAGE(I6,I9,I12)</f>
        <v>3470.7959471139616</v>
      </c>
      <c r="L25" s="40"/>
    </row>
    <row r="26" spans="1:12" x14ac:dyDescent="0.25">
      <c r="A26" s="30"/>
      <c r="B26" s="31"/>
      <c r="C26" s="30"/>
    </row>
    <row r="27" spans="1:12" x14ac:dyDescent="0.25">
      <c r="A27" s="30"/>
      <c r="B27" s="31"/>
      <c r="C27" s="30"/>
    </row>
  </sheetData>
  <sortState xmlns:xlrd2="http://schemas.microsoft.com/office/spreadsheetml/2017/richdata2" ref="C25:C27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43875</v>
      </c>
    </row>
    <row r="2" spans="1:10" x14ac:dyDescent="0.25">
      <c r="A2" s="2" t="s">
        <v>15</v>
      </c>
      <c r="B2" s="32">
        <v>0.66</v>
      </c>
    </row>
    <row r="3" spans="1:10" ht="18.75" x14ac:dyDescent="0.25">
      <c r="A3" s="2" t="s">
        <v>22</v>
      </c>
      <c r="B3" s="33" t="s">
        <v>28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31.33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5.7380952380952381</v>
      </c>
      <c r="I6" s="45">
        <f>(H8-H7)/(G8-G7)</f>
        <v>2442.4355440246463</v>
      </c>
      <c r="J6" s="16"/>
    </row>
    <row r="7" spans="1:10" x14ac:dyDescent="0.25">
      <c r="B7" s="49"/>
      <c r="C7" s="22">
        <v>0.05</v>
      </c>
      <c r="D7" s="13">
        <f>D6*0.05</f>
        <v>1.5665</v>
      </c>
      <c r="E7" s="6">
        <v>2.0199999999999999E-2</v>
      </c>
      <c r="F7" s="6">
        <v>2.6599999999999999E-2</v>
      </c>
      <c r="G7" s="7">
        <f t="shared" ref="G7:G23" si="1">(E7+F7)/(2*150)</f>
        <v>1.5599999999999997E-4</v>
      </c>
      <c r="H7" s="8">
        <f t="shared" si="0"/>
        <v>0.28690476190476194</v>
      </c>
      <c r="I7" s="46"/>
    </row>
    <row r="8" spans="1:10" ht="16.5" thickBot="1" x14ac:dyDescent="0.3">
      <c r="B8" s="50"/>
      <c r="C8" s="23">
        <v>0.3</v>
      </c>
      <c r="D8" s="14">
        <f>D6*0.3</f>
        <v>9.3989999999999991</v>
      </c>
      <c r="E8" s="9">
        <v>0.1104</v>
      </c>
      <c r="F8" s="9">
        <v>0.11260000000000001</v>
      </c>
      <c r="G8" s="10">
        <f t="shared" si="1"/>
        <v>7.4333333333333337E-4</v>
      </c>
      <c r="H8" s="11">
        <f t="shared" si="0"/>
        <v>1.7214285714285711</v>
      </c>
      <c r="I8" s="47"/>
    </row>
    <row r="9" spans="1:10" x14ac:dyDescent="0.25">
      <c r="B9" s="48" t="s">
        <v>9</v>
      </c>
      <c r="C9" s="21" t="s">
        <v>1</v>
      </c>
      <c r="D9" s="12">
        <v>30.98</v>
      </c>
      <c r="E9" s="3" t="s">
        <v>13</v>
      </c>
      <c r="F9" s="3" t="s">
        <v>13</v>
      </c>
      <c r="G9" s="4" t="s">
        <v>13</v>
      </c>
      <c r="H9" s="5">
        <f t="shared" si="0"/>
        <v>5.6739926739926743</v>
      </c>
      <c r="I9" s="45">
        <f>(H11-H10)/(G11-G10)</f>
        <v>2112.9565568493085</v>
      </c>
    </row>
    <row r="10" spans="1:10" x14ac:dyDescent="0.25">
      <c r="B10" s="49"/>
      <c r="C10" s="22">
        <v>0.05</v>
      </c>
      <c r="D10" s="13">
        <f>D9*0.05</f>
        <v>1.5490000000000002</v>
      </c>
      <c r="E10" s="6">
        <v>2.9399999999999999E-2</v>
      </c>
      <c r="F10" s="6">
        <v>2.5600000000000001E-2</v>
      </c>
      <c r="G10" s="7">
        <f t="shared" si="1"/>
        <v>1.8333333333333334E-4</v>
      </c>
      <c r="H10" s="8">
        <f t="shared" si="0"/>
        <v>0.28369963369963369</v>
      </c>
      <c r="I10" s="46"/>
    </row>
    <row r="11" spans="1:10" ht="16.5" thickBot="1" x14ac:dyDescent="0.3">
      <c r="B11" s="50"/>
      <c r="C11" s="23">
        <v>0.3</v>
      </c>
      <c r="D11" s="14">
        <f>D9*0.3</f>
        <v>9.2940000000000005</v>
      </c>
      <c r="E11" s="9">
        <v>0.127</v>
      </c>
      <c r="F11" s="9">
        <v>0.12939999999999999</v>
      </c>
      <c r="G11" s="10">
        <f t="shared" si="1"/>
        <v>8.5466666666666655E-4</v>
      </c>
      <c r="H11" s="11">
        <f t="shared" si="0"/>
        <v>1.7021978021978024</v>
      </c>
      <c r="I11" s="47"/>
    </row>
    <row r="12" spans="1:10" x14ac:dyDescent="0.25">
      <c r="B12" s="48" t="s">
        <v>10</v>
      </c>
      <c r="C12" s="21" t="s">
        <v>1</v>
      </c>
      <c r="D12" s="12">
        <v>32.93</v>
      </c>
      <c r="E12" s="3" t="s">
        <v>13</v>
      </c>
      <c r="F12" s="3" t="s">
        <v>13</v>
      </c>
      <c r="G12" s="4" t="s">
        <v>13</v>
      </c>
      <c r="H12" s="5">
        <f t="shared" si="0"/>
        <v>6.031135531135531</v>
      </c>
      <c r="I12" s="45">
        <f>(H14-H13)/(G14-G13)</f>
        <v>2698.8971648876181</v>
      </c>
    </row>
    <row r="13" spans="1:10" x14ac:dyDescent="0.25">
      <c r="B13" s="49"/>
      <c r="C13" s="22">
        <v>0.05</v>
      </c>
      <c r="D13" s="13">
        <f>D12*0.05</f>
        <v>1.6465000000000001</v>
      </c>
      <c r="E13" s="6">
        <v>2.0199999999999999E-2</v>
      </c>
      <c r="F13" s="6">
        <v>2.12E-2</v>
      </c>
      <c r="G13" s="7">
        <f t="shared" si="1"/>
        <v>1.3799999999999999E-4</v>
      </c>
      <c r="H13" s="8">
        <f t="shared" si="0"/>
        <v>0.30155677655677654</v>
      </c>
      <c r="I13" s="46"/>
    </row>
    <row r="14" spans="1:10" ht="16.5" thickBot="1" x14ac:dyDescent="0.3">
      <c r="B14" s="50"/>
      <c r="C14" s="23">
        <v>0.3</v>
      </c>
      <c r="D14" s="14">
        <f>D12*0.3</f>
        <v>9.8789999999999996</v>
      </c>
      <c r="E14" s="9">
        <v>0.1046</v>
      </c>
      <c r="F14" s="9">
        <v>0.10440000000000001</v>
      </c>
      <c r="G14" s="10">
        <f t="shared" si="1"/>
        <v>6.9666666666666672E-4</v>
      </c>
      <c r="H14" s="11">
        <f t="shared" si="0"/>
        <v>1.8093406593406594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5.8144078144078151</v>
      </c>
      <c r="I25" s="39"/>
      <c r="J25" s="28" t="s">
        <v>6</v>
      </c>
      <c r="K25" s="29">
        <f>AVERAGE(I6,I9,I12)</f>
        <v>2418.0964219205239</v>
      </c>
      <c r="L25" s="40"/>
    </row>
    <row r="26" spans="1:12" x14ac:dyDescent="0.25">
      <c r="A26" s="30"/>
      <c r="B26" s="31"/>
      <c r="C26" s="30"/>
    </row>
    <row r="27" spans="1:12" x14ac:dyDescent="0.25">
      <c r="A27" s="30"/>
      <c r="B27" s="31"/>
      <c r="C27" s="30"/>
    </row>
  </sheetData>
  <sortState xmlns:xlrd2="http://schemas.microsoft.com/office/spreadsheetml/2017/richdata2" ref="C25:C27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43874</v>
      </c>
    </row>
    <row r="2" spans="1:10" x14ac:dyDescent="0.25">
      <c r="A2" s="2" t="s">
        <v>15</v>
      </c>
      <c r="B2" s="32">
        <v>0.67</v>
      </c>
    </row>
    <row r="3" spans="1:10" ht="18.75" x14ac:dyDescent="0.25">
      <c r="A3" s="2" t="s">
        <v>22</v>
      </c>
      <c r="B3" s="33" t="s">
        <v>29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25.54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4.6776556776556779</v>
      </c>
      <c r="I6" s="45">
        <f>(H8-H7)/(G8-G7)</f>
        <v>1272.0238427272507</v>
      </c>
      <c r="J6" s="16"/>
    </row>
    <row r="7" spans="1:10" x14ac:dyDescent="0.25">
      <c r="B7" s="49"/>
      <c r="C7" s="22">
        <v>0.05</v>
      </c>
      <c r="D7" s="13">
        <f>D6*0.05</f>
        <v>1.2770000000000001</v>
      </c>
      <c r="E7" s="6">
        <v>0.03</v>
      </c>
      <c r="F7" s="6">
        <v>3.8800000000000001E-2</v>
      </c>
      <c r="G7" s="7">
        <f t="shared" ref="G7:G23" si="1">(E7+F7)/(2*150)</f>
        <v>2.2933333333333334E-4</v>
      </c>
      <c r="H7" s="8">
        <f t="shared" si="0"/>
        <v>0.23388278388278391</v>
      </c>
      <c r="I7" s="46"/>
    </row>
    <row r="8" spans="1:10" ht="16.5" thickBot="1" x14ac:dyDescent="0.3">
      <c r="B8" s="50"/>
      <c r="C8" s="23">
        <v>0.3</v>
      </c>
      <c r="D8" s="14">
        <f>D6*0.3</f>
        <v>7.661999999999999</v>
      </c>
      <c r="E8" s="9">
        <v>0.15459999999999999</v>
      </c>
      <c r="F8" s="9">
        <v>0.19</v>
      </c>
      <c r="G8" s="10">
        <f t="shared" si="1"/>
        <v>1.1486666666666668E-3</v>
      </c>
      <c r="H8" s="11">
        <f t="shared" si="0"/>
        <v>1.4032967032967032</v>
      </c>
      <c r="I8" s="47"/>
    </row>
    <row r="9" spans="1:10" x14ac:dyDescent="0.25">
      <c r="B9" s="48" t="s">
        <v>9</v>
      </c>
      <c r="C9" s="21" t="s">
        <v>1</v>
      </c>
      <c r="D9" s="12">
        <v>24.71</v>
      </c>
      <c r="E9" s="3" t="s">
        <v>13</v>
      </c>
      <c r="F9" s="3" t="s">
        <v>13</v>
      </c>
      <c r="G9" s="4" t="s">
        <v>13</v>
      </c>
      <c r="H9" s="5">
        <f t="shared" si="0"/>
        <v>4.5256410256410255</v>
      </c>
      <c r="I9" s="45">
        <f>(H11-H10)/(G11-G10)</f>
        <v>1416.6238602799538</v>
      </c>
    </row>
    <row r="10" spans="1:10" x14ac:dyDescent="0.25">
      <c r="B10" s="49"/>
      <c r="C10" s="22">
        <v>0.05</v>
      </c>
      <c r="D10" s="13">
        <f>D9*0.05</f>
        <v>1.2355</v>
      </c>
      <c r="E10" s="6">
        <v>3.6999999999999998E-2</v>
      </c>
      <c r="F10" s="6">
        <v>3.8800000000000001E-2</v>
      </c>
      <c r="G10" s="7">
        <f t="shared" si="1"/>
        <v>2.5266666666666666E-4</v>
      </c>
      <c r="H10" s="8">
        <f t="shared" si="0"/>
        <v>0.22628205128205131</v>
      </c>
      <c r="I10" s="46"/>
    </row>
    <row r="11" spans="1:10" ht="16.5" thickBot="1" x14ac:dyDescent="0.3">
      <c r="B11" s="50"/>
      <c r="C11" s="23">
        <v>0.3</v>
      </c>
      <c r="D11" s="14">
        <f>D9*0.3</f>
        <v>7.4130000000000003</v>
      </c>
      <c r="E11" s="9">
        <v>0.1648</v>
      </c>
      <c r="F11" s="9">
        <v>0.15060000000000001</v>
      </c>
      <c r="G11" s="10">
        <f t="shared" si="1"/>
        <v>1.0513333333333334E-3</v>
      </c>
      <c r="H11" s="11">
        <f t="shared" si="0"/>
        <v>1.3576923076923078</v>
      </c>
      <c r="I11" s="47"/>
    </row>
    <row r="12" spans="1:10" x14ac:dyDescent="0.25">
      <c r="B12" s="48" t="s">
        <v>10</v>
      </c>
      <c r="C12" s="21" t="s">
        <v>1</v>
      </c>
      <c r="D12" s="12">
        <v>25.14</v>
      </c>
      <c r="E12" s="3" t="s">
        <v>13</v>
      </c>
      <c r="F12" s="3" t="s">
        <v>13</v>
      </c>
      <c r="G12" s="4" t="s">
        <v>13</v>
      </c>
      <c r="H12" s="5">
        <f t="shared" si="0"/>
        <v>4.604395604395604</v>
      </c>
      <c r="I12" s="45">
        <f>(H14-H13)/(G14-G13)</f>
        <v>1446.1041471091721</v>
      </c>
    </row>
    <row r="13" spans="1:10" x14ac:dyDescent="0.25">
      <c r="B13" s="49"/>
      <c r="C13" s="22">
        <v>0.05</v>
      </c>
      <c r="D13" s="13">
        <f>D12*0.05</f>
        <v>1.2570000000000001</v>
      </c>
      <c r="E13" s="6">
        <v>0.03</v>
      </c>
      <c r="F13" s="6">
        <v>3.4000000000000002E-2</v>
      </c>
      <c r="G13" s="7">
        <f t="shared" si="1"/>
        <v>2.1333333333333333E-4</v>
      </c>
      <c r="H13" s="8">
        <f t="shared" si="0"/>
        <v>0.23021978021978026</v>
      </c>
      <c r="I13" s="46"/>
    </row>
    <row r="14" spans="1:10" ht="16.5" thickBot="1" x14ac:dyDescent="0.3">
      <c r="B14" s="50"/>
      <c r="C14" s="23">
        <v>0.3</v>
      </c>
      <c r="D14" s="14">
        <f>D12*0.3</f>
        <v>7.5419999999999998</v>
      </c>
      <c r="E14" s="9">
        <v>0.14580000000000001</v>
      </c>
      <c r="F14" s="9">
        <v>0.157</v>
      </c>
      <c r="G14" s="10">
        <f t="shared" si="1"/>
        <v>1.0093333333333334E-3</v>
      </c>
      <c r="H14" s="11">
        <f t="shared" si="0"/>
        <v>1.3813186813186813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4.6025641025641031</v>
      </c>
      <c r="I25" s="39"/>
      <c r="J25" s="28" t="s">
        <v>6</v>
      </c>
      <c r="K25" s="29">
        <f>AVERAGE(I6,I9,I12)</f>
        <v>1378.2506167054589</v>
      </c>
      <c r="L25" s="40"/>
    </row>
    <row r="26" spans="1:12" x14ac:dyDescent="0.25">
      <c r="A26" s="30"/>
      <c r="B26" s="31"/>
      <c r="C26" s="30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43873</v>
      </c>
    </row>
    <row r="2" spans="1:10" x14ac:dyDescent="0.25">
      <c r="A2" s="2" t="s">
        <v>15</v>
      </c>
      <c r="B2" s="32">
        <v>0.65</v>
      </c>
    </row>
    <row r="3" spans="1:10" ht="18.75" x14ac:dyDescent="0.25">
      <c r="A3" s="2" t="s">
        <v>22</v>
      </c>
      <c r="B3" s="33" t="s">
        <v>29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8" t="s">
        <v>8</v>
      </c>
      <c r="C6" s="21" t="s">
        <v>1</v>
      </c>
      <c r="D6" s="12">
        <v>13.38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2.4505494505494507</v>
      </c>
      <c r="I6" s="45">
        <f>(H8-H7)/(G8-G7)</f>
        <v>637.94241163210279</v>
      </c>
      <c r="J6" s="16"/>
    </row>
    <row r="7" spans="1:10" x14ac:dyDescent="0.25">
      <c r="B7" s="49"/>
      <c r="C7" s="22">
        <v>0.05</v>
      </c>
      <c r="D7" s="13">
        <f>D6*0.05</f>
        <v>0.66900000000000004</v>
      </c>
      <c r="E7" s="6">
        <v>5.4800000000000001E-2</v>
      </c>
      <c r="F7" s="6">
        <v>5.3400000000000003E-2</v>
      </c>
      <c r="G7" s="7">
        <f t="shared" ref="G7:G23" si="1">(E7+F7)/(2*150)</f>
        <v>3.6066666666666669E-4</v>
      </c>
      <c r="H7" s="8">
        <f t="shared" si="0"/>
        <v>0.12252747252747254</v>
      </c>
      <c r="I7" s="46"/>
    </row>
    <row r="8" spans="1:10" ht="16.5" thickBot="1" x14ac:dyDescent="0.3">
      <c r="B8" s="50"/>
      <c r="C8" s="23">
        <v>0.3</v>
      </c>
      <c r="D8" s="14">
        <f>D6*0.3</f>
        <v>4.0140000000000002</v>
      </c>
      <c r="E8" s="9">
        <v>0.19839999999999999</v>
      </c>
      <c r="F8" s="9">
        <v>0.19789999999999999</v>
      </c>
      <c r="G8" s="10">
        <f t="shared" si="1"/>
        <v>1.3209999999999999E-3</v>
      </c>
      <c r="H8" s="11">
        <f t="shared" si="0"/>
        <v>0.73516483516483522</v>
      </c>
      <c r="I8" s="47"/>
    </row>
    <row r="9" spans="1:10" x14ac:dyDescent="0.25">
      <c r="B9" s="48" t="s">
        <v>9</v>
      </c>
      <c r="C9" s="21" t="s">
        <v>1</v>
      </c>
      <c r="D9" s="12">
        <v>12.81</v>
      </c>
      <c r="E9" s="3" t="s">
        <v>13</v>
      </c>
      <c r="F9" s="3" t="s">
        <v>13</v>
      </c>
      <c r="G9" s="4" t="s">
        <v>13</v>
      </c>
      <c r="H9" s="5">
        <f t="shared" si="0"/>
        <v>2.3461538461538463</v>
      </c>
      <c r="I9" s="45">
        <f>(H11-H10)/(G11-G10)</f>
        <v>642.71144152800969</v>
      </c>
    </row>
    <row r="10" spans="1:10" x14ac:dyDescent="0.25">
      <c r="B10" s="49"/>
      <c r="C10" s="22">
        <v>0.05</v>
      </c>
      <c r="D10" s="13">
        <f>D9*0.05</f>
        <v>0.64050000000000007</v>
      </c>
      <c r="E10" s="6">
        <v>5.4399999999999997E-2</v>
      </c>
      <c r="F10" s="6">
        <v>5.62E-2</v>
      </c>
      <c r="G10" s="7">
        <f t="shared" si="1"/>
        <v>3.6866666666666667E-4</v>
      </c>
      <c r="H10" s="8">
        <f t="shared" si="0"/>
        <v>0.11730769230769234</v>
      </c>
      <c r="I10" s="46"/>
    </row>
    <row r="11" spans="1:10" ht="16.5" thickBot="1" x14ac:dyDescent="0.3">
      <c r="B11" s="50"/>
      <c r="C11" s="23">
        <v>0.3</v>
      </c>
      <c r="D11" s="14">
        <f>D9*0.3</f>
        <v>3.843</v>
      </c>
      <c r="E11" s="9">
        <v>0.19017999999999999</v>
      </c>
      <c r="F11" s="9">
        <v>0.19420000000000001</v>
      </c>
      <c r="G11" s="10">
        <f t="shared" si="1"/>
        <v>1.2812666666666666E-3</v>
      </c>
      <c r="H11" s="11">
        <f t="shared" si="0"/>
        <v>0.7038461538461539</v>
      </c>
      <c r="I11" s="47"/>
    </row>
    <row r="12" spans="1:10" x14ac:dyDescent="0.25">
      <c r="B12" s="48" t="s">
        <v>10</v>
      </c>
      <c r="C12" s="21" t="s">
        <v>1</v>
      </c>
      <c r="D12" s="12">
        <v>13.63</v>
      </c>
      <c r="E12" s="3" t="s">
        <v>13</v>
      </c>
      <c r="F12" s="3" t="s">
        <v>13</v>
      </c>
      <c r="G12" s="4" t="s">
        <v>13</v>
      </c>
      <c r="H12" s="5">
        <f t="shared" si="0"/>
        <v>2.4963369963369964</v>
      </c>
      <c r="I12" s="45">
        <f>(H14-H13)/(G14-G13)</f>
        <v>676.34301974306322</v>
      </c>
    </row>
    <row r="13" spans="1:10" x14ac:dyDescent="0.25">
      <c r="B13" s="49"/>
      <c r="C13" s="22">
        <v>0.05</v>
      </c>
      <c r="D13" s="13">
        <f>D12*0.05</f>
        <v>0.68150000000000011</v>
      </c>
      <c r="E13" s="6">
        <v>5.4600000000000003E-2</v>
      </c>
      <c r="F13" s="6">
        <v>5.3600000000000002E-2</v>
      </c>
      <c r="G13" s="7">
        <f t="shared" si="1"/>
        <v>3.6066666666666669E-4</v>
      </c>
      <c r="H13" s="8">
        <f t="shared" si="0"/>
        <v>0.12481684981684983</v>
      </c>
      <c r="I13" s="46"/>
    </row>
    <row r="14" spans="1:10" ht="16.5" thickBot="1" x14ac:dyDescent="0.3">
      <c r="B14" s="50"/>
      <c r="C14" s="23">
        <v>0.3</v>
      </c>
      <c r="D14" s="14">
        <f>D12*0.3</f>
        <v>4.0890000000000004</v>
      </c>
      <c r="E14" s="9">
        <v>0.19062000000000001</v>
      </c>
      <c r="F14" s="9">
        <v>0.19439999999999999</v>
      </c>
      <c r="G14" s="10">
        <f t="shared" si="1"/>
        <v>1.2834000000000001E-3</v>
      </c>
      <c r="H14" s="11">
        <f t="shared" si="0"/>
        <v>0.74890109890109902</v>
      </c>
      <c r="I14" s="47"/>
    </row>
    <row r="15" spans="1:10" x14ac:dyDescent="0.25">
      <c r="B15" s="48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2.4310134310134313</v>
      </c>
      <c r="I25" s="39"/>
      <c r="J25" s="28" t="s">
        <v>6</v>
      </c>
      <c r="K25" s="29">
        <f>AVERAGE(I6,I9,I12)</f>
        <v>652.33229096772527</v>
      </c>
      <c r="L25" s="40"/>
    </row>
    <row r="26" spans="1:12" x14ac:dyDescent="0.25">
      <c r="A26" s="30"/>
      <c r="B26" s="31"/>
      <c r="C26" s="30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2023-04-08T18:27:57Z</dcterms:modified>
</cp:coreProperties>
</file>