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eu Drive\Mestrado\InMAP\BrazilianData\Inventories\Inventory Analysis\RMSE - Raiz do Erro Quadrático Médio\"/>
    </mc:Choice>
  </mc:AlternateContent>
  <xr:revisionPtr revIDLastSave="0" documentId="13_ncr:1_{F9533556-D0ED-4790-B662-0C0588E0DC7D}" xr6:coauthVersionLast="47" xr6:coauthVersionMax="47" xr10:uidLastSave="{00000000-0000-0000-0000-000000000000}"/>
  <bookViews>
    <workbookView xWindow="20370" yWindow="-120" windowWidth="29040" windowHeight="15720" xr2:uid="{EC7CB70D-7DD7-4AF2-A24E-E9EF9539E53A}"/>
  </bookViews>
  <sheets>
    <sheet name="RMSE" sheetId="1" r:id="rId1"/>
    <sheet name="Estações de Monitoramento" sheetId="2" r:id="rId2"/>
  </sheets>
  <definedNames>
    <definedName name="_xlnm._FilterDatabase" localSheetId="0" hidden="1">RMSE!$A$7:$K$38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M9" i="1"/>
  <c r="N9" i="1"/>
  <c r="O9" i="1"/>
  <c r="P9" i="1"/>
  <c r="Q9" i="1"/>
  <c r="L10" i="1"/>
  <c r="M10" i="1"/>
  <c r="N10" i="1"/>
  <c r="O10" i="1"/>
  <c r="P10" i="1"/>
  <c r="Q10" i="1"/>
  <c r="L11" i="1"/>
  <c r="M11" i="1"/>
  <c r="N11" i="1"/>
  <c r="O11" i="1"/>
  <c r="P11" i="1"/>
  <c r="Q11" i="1"/>
  <c r="L12" i="1"/>
  <c r="M12" i="1"/>
  <c r="N12" i="1"/>
  <c r="O12" i="1"/>
  <c r="P12" i="1"/>
  <c r="Q12" i="1"/>
  <c r="L13" i="1"/>
  <c r="M13" i="1"/>
  <c r="N13" i="1"/>
  <c r="O13" i="1"/>
  <c r="P13" i="1"/>
  <c r="Q13" i="1"/>
  <c r="L14" i="1"/>
  <c r="M14" i="1"/>
  <c r="N14" i="1"/>
  <c r="O14" i="1"/>
  <c r="P14" i="1"/>
  <c r="Q14" i="1"/>
  <c r="L15" i="1"/>
  <c r="M15" i="1"/>
  <c r="N15" i="1"/>
  <c r="O15" i="1"/>
  <c r="P15" i="1"/>
  <c r="Q15" i="1"/>
  <c r="L16" i="1"/>
  <c r="M16" i="1"/>
  <c r="N16" i="1"/>
  <c r="O16" i="1"/>
  <c r="P16" i="1"/>
  <c r="Q16" i="1"/>
  <c r="L17" i="1"/>
  <c r="M17" i="1"/>
  <c r="N17" i="1"/>
  <c r="O17" i="1"/>
  <c r="P17" i="1"/>
  <c r="Q17" i="1"/>
  <c r="L18" i="1"/>
  <c r="M18" i="1"/>
  <c r="N18" i="1"/>
  <c r="O18" i="1"/>
  <c r="P18" i="1"/>
  <c r="Q18" i="1"/>
  <c r="L19" i="1"/>
  <c r="M19" i="1"/>
  <c r="N19" i="1"/>
  <c r="O19" i="1"/>
  <c r="P19" i="1"/>
  <c r="Q19" i="1"/>
  <c r="L20" i="1"/>
  <c r="M20" i="1"/>
  <c r="N20" i="1"/>
  <c r="O20" i="1"/>
  <c r="P20" i="1"/>
  <c r="Q20" i="1"/>
  <c r="L21" i="1"/>
  <c r="M21" i="1"/>
  <c r="N21" i="1"/>
  <c r="O21" i="1"/>
  <c r="P21" i="1"/>
  <c r="Q21" i="1"/>
  <c r="L22" i="1"/>
  <c r="M22" i="1"/>
  <c r="N22" i="1"/>
  <c r="O22" i="1"/>
  <c r="P22" i="1"/>
  <c r="Q22" i="1"/>
  <c r="L23" i="1"/>
  <c r="M23" i="1"/>
  <c r="N23" i="1"/>
  <c r="O23" i="1"/>
  <c r="P23" i="1"/>
  <c r="Q23" i="1"/>
  <c r="L24" i="1"/>
  <c r="M24" i="1"/>
  <c r="N24" i="1"/>
  <c r="O24" i="1"/>
  <c r="P24" i="1"/>
  <c r="Q24" i="1"/>
  <c r="L25" i="1"/>
  <c r="M25" i="1"/>
  <c r="N25" i="1"/>
  <c r="O25" i="1"/>
  <c r="P25" i="1"/>
  <c r="Q25" i="1"/>
  <c r="L26" i="1"/>
  <c r="M26" i="1"/>
  <c r="N26" i="1"/>
  <c r="O26" i="1"/>
  <c r="P26" i="1"/>
  <c r="Q26" i="1"/>
  <c r="L27" i="1"/>
  <c r="M27" i="1"/>
  <c r="N27" i="1"/>
  <c r="O27" i="1"/>
  <c r="P27" i="1"/>
  <c r="Q27" i="1"/>
  <c r="L28" i="1"/>
  <c r="M28" i="1"/>
  <c r="N28" i="1"/>
  <c r="O28" i="1"/>
  <c r="P28" i="1"/>
  <c r="Q28" i="1"/>
  <c r="L29" i="1"/>
  <c r="M29" i="1"/>
  <c r="N29" i="1"/>
  <c r="O29" i="1"/>
  <c r="P29" i="1"/>
  <c r="Q29" i="1"/>
  <c r="L30" i="1"/>
  <c r="M30" i="1"/>
  <c r="N30" i="1"/>
  <c r="O30" i="1"/>
  <c r="P30" i="1"/>
  <c r="Q30" i="1"/>
  <c r="L31" i="1"/>
  <c r="M31" i="1"/>
  <c r="N31" i="1"/>
  <c r="O31" i="1"/>
  <c r="P31" i="1"/>
  <c r="Q31" i="1"/>
  <c r="L32" i="1"/>
  <c r="M32" i="1"/>
  <c r="N32" i="1"/>
  <c r="O32" i="1"/>
  <c r="P32" i="1"/>
  <c r="Q32" i="1"/>
  <c r="L33" i="1"/>
  <c r="M33" i="1"/>
  <c r="N33" i="1"/>
  <c r="O33" i="1"/>
  <c r="P33" i="1"/>
  <c r="Q33" i="1"/>
  <c r="L34" i="1"/>
  <c r="M34" i="1"/>
  <c r="N34" i="1"/>
  <c r="O34" i="1"/>
  <c r="P34" i="1"/>
  <c r="Q34" i="1"/>
  <c r="L35" i="1"/>
  <c r="M35" i="1"/>
  <c r="N35" i="1"/>
  <c r="O35" i="1"/>
  <c r="P35" i="1"/>
  <c r="Q35" i="1"/>
  <c r="L36" i="1"/>
  <c r="M36" i="1"/>
  <c r="N36" i="1"/>
  <c r="O36" i="1"/>
  <c r="P36" i="1"/>
  <c r="Q36" i="1"/>
  <c r="L37" i="1"/>
  <c r="M37" i="1"/>
  <c r="N37" i="1"/>
  <c r="O37" i="1"/>
  <c r="P37" i="1"/>
  <c r="Q37" i="1"/>
  <c r="L38" i="1"/>
  <c r="M38" i="1"/>
  <c r="N38" i="1"/>
  <c r="O38" i="1"/>
  <c r="P38" i="1"/>
  <c r="Q38" i="1"/>
  <c r="M8" i="1"/>
  <c r="N8" i="1"/>
  <c r="O8" i="1"/>
  <c r="P8" i="1"/>
  <c r="Q8" i="1"/>
  <c r="L8" i="1"/>
  <c r="C9" i="1"/>
  <c r="D9" i="1"/>
  <c r="C10" i="1"/>
  <c r="D10" i="1"/>
  <c r="C11" i="1"/>
  <c r="D11" i="1"/>
  <c r="C12" i="1"/>
  <c r="D12" i="1"/>
  <c r="C13" i="1"/>
  <c r="D13" i="1"/>
  <c r="C26" i="1"/>
  <c r="D26" i="1"/>
  <c r="C14" i="1"/>
  <c r="D14" i="1"/>
  <c r="C27" i="1"/>
  <c r="D27" i="1"/>
  <c r="C15" i="1"/>
  <c r="D15" i="1"/>
  <c r="C16" i="1"/>
  <c r="D16" i="1"/>
  <c r="C17" i="1"/>
  <c r="D17" i="1"/>
  <c r="C18" i="1"/>
  <c r="D18" i="1"/>
  <c r="C19" i="1"/>
  <c r="D19" i="1"/>
  <c r="C22" i="1"/>
  <c r="D22" i="1"/>
  <c r="C25" i="1"/>
  <c r="D25" i="1"/>
  <c r="C20" i="1"/>
  <c r="D20" i="1"/>
  <c r="C21" i="1"/>
  <c r="D21" i="1"/>
  <c r="C23" i="1"/>
  <c r="D23" i="1"/>
  <c r="C24" i="1"/>
  <c r="D24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D8" i="1"/>
  <c r="C8" i="1"/>
  <c r="B28" i="1"/>
  <c r="B29" i="1"/>
  <c r="B30" i="1"/>
  <c r="B9" i="1"/>
  <c r="B10" i="1"/>
  <c r="B11" i="1"/>
  <c r="B31" i="1"/>
  <c r="B32" i="1"/>
  <c r="B12" i="1"/>
  <c r="B13" i="1"/>
  <c r="B26" i="1"/>
  <c r="B14" i="1"/>
  <c r="B27" i="1"/>
  <c r="B15" i="1"/>
  <c r="B33" i="1"/>
  <c r="B16" i="1"/>
  <c r="B34" i="1"/>
  <c r="B35" i="1"/>
  <c r="B17" i="1"/>
  <c r="B18" i="1"/>
  <c r="B19" i="1"/>
  <c r="B22" i="1"/>
  <c r="B25" i="1"/>
  <c r="B20" i="1"/>
  <c r="B36" i="1"/>
  <c r="B21" i="1"/>
  <c r="B23" i="1"/>
  <c r="B24" i="1"/>
  <c r="B37" i="1"/>
  <c r="B38" i="1"/>
  <c r="B8" i="1"/>
  <c r="G3" i="1" l="1"/>
  <c r="F3" i="1"/>
  <c r="J3" i="1"/>
  <c r="H3" i="1"/>
  <c r="E3" i="1"/>
  <c r="I3" i="1"/>
</calcChain>
</file>

<file path=xl/sharedStrings.xml><?xml version="1.0" encoding="utf-8"?>
<sst xmlns="http://schemas.openxmlformats.org/spreadsheetml/2006/main" count="1781" uniqueCount="142">
  <si>
    <t>µg/m³</t>
  </si>
  <si>
    <t>Congonhas</t>
  </si>
  <si>
    <t>Guaratinguetá</t>
  </si>
  <si>
    <t>Ibirapuera</t>
  </si>
  <si>
    <t>Jundiaí</t>
  </si>
  <si>
    <t>Limeira</t>
  </si>
  <si>
    <t>Mauá</t>
  </si>
  <si>
    <t>Osasco</t>
  </si>
  <si>
    <t>Pinheiros</t>
  </si>
  <si>
    <t>Piracicaba</t>
  </si>
  <si>
    <t>Santana</t>
  </si>
  <si>
    <t>Taubaté</t>
  </si>
  <si>
    <t>Itaim Paulista</t>
  </si>
  <si>
    <t>Pico do Jaraguá</t>
  </si>
  <si>
    <t>Ribeirão Preto</t>
  </si>
  <si>
    <t>Santa Gertrudes</t>
  </si>
  <si>
    <t>Estação de Monitoramento</t>
  </si>
  <si>
    <t>[Monitoramento]</t>
  </si>
  <si>
    <t>[InMAP C_01]</t>
  </si>
  <si>
    <t>Latitude</t>
  </si>
  <si>
    <t>Longitude</t>
  </si>
  <si>
    <t>UF</t>
  </si>
  <si>
    <t>Município</t>
  </si>
  <si>
    <t>COD</t>
  </si>
  <si>
    <t>Nome Estacao</t>
  </si>
  <si>
    <t>TIPO</t>
  </si>
  <si>
    <t>LATITUDE</t>
  </si>
  <si>
    <t>LONGITUDE</t>
  </si>
  <si>
    <t>Observações</t>
  </si>
  <si>
    <t>Acetaldeido</t>
  </si>
  <si>
    <t>Benzeno</t>
  </si>
  <si>
    <t>CO</t>
  </si>
  <si>
    <t>Enxofre Reduzido Total</t>
  </si>
  <si>
    <t>FMC</t>
  </si>
  <si>
    <t>Formaldeido</t>
  </si>
  <si>
    <t>MP10</t>
  </si>
  <si>
    <t>MP2,5</t>
  </si>
  <si>
    <t>NO</t>
  </si>
  <si>
    <t>NO2</t>
  </si>
  <si>
    <t>NOx</t>
  </si>
  <si>
    <t>O3</t>
  </si>
  <si>
    <t>PTS</t>
  </si>
  <si>
    <t>SO2</t>
  </si>
  <si>
    <t>Tolueno</t>
  </si>
  <si>
    <t>SP</t>
  </si>
  <si>
    <t>Americana</t>
  </si>
  <si>
    <t>Automática</t>
  </si>
  <si>
    <t>23k</t>
  </si>
  <si>
    <t>NÃO</t>
  </si>
  <si>
    <t>SIM</t>
  </si>
  <si>
    <t>Araçatuba</t>
  </si>
  <si>
    <t>22k</t>
  </si>
  <si>
    <t>Araraquara</t>
  </si>
  <si>
    <t>Bauru</t>
  </si>
  <si>
    <t>Campinas</t>
  </si>
  <si>
    <t>Campinas - Centro</t>
  </si>
  <si>
    <t>Campinas - Taquaral</t>
  </si>
  <si>
    <t>Campinas - Vila União</t>
  </si>
  <si>
    <t>São Paulo</t>
  </si>
  <si>
    <t>Campos Elíseos</t>
  </si>
  <si>
    <t>Manual</t>
  </si>
  <si>
    <t>Capão Redondo</t>
  </si>
  <si>
    <t>Carapicuíba</t>
  </si>
  <si>
    <t>Catanduva</t>
  </si>
  <si>
    <t>Cerqueira César</t>
  </si>
  <si>
    <t>Cidade Universitária – USP –</t>
  </si>
  <si>
    <t>23K</t>
  </si>
  <si>
    <t>Cordeirópolis</t>
  </si>
  <si>
    <t>Cordeirópolis - Módolo</t>
  </si>
  <si>
    <t>Cubatão</t>
  </si>
  <si>
    <t>Cubatão - Centro</t>
  </si>
  <si>
    <t>Cubatão - Vale do Mogi</t>
  </si>
  <si>
    <t>Cubatão - Vila Parisi</t>
  </si>
  <si>
    <t>Diadema</t>
  </si>
  <si>
    <t>Franca</t>
  </si>
  <si>
    <t>Franca - Cidade Nova</t>
  </si>
  <si>
    <t>Grajau-Parelheiros</t>
  </si>
  <si>
    <t>Guarujá</t>
  </si>
  <si>
    <t>Guarujá - Vicente de Carvalho</t>
  </si>
  <si>
    <t>Guarulhos</t>
  </si>
  <si>
    <t>Guarulhos - Paço Municipal</t>
  </si>
  <si>
    <t>Guarulhos - Pimentas</t>
  </si>
  <si>
    <t>Interlagos</t>
  </si>
  <si>
    <t>Itaquera</t>
  </si>
  <si>
    <t>Itu</t>
  </si>
  <si>
    <t>Itu - Centro</t>
  </si>
  <si>
    <t>Jaboticabal</t>
  </si>
  <si>
    <t>Jaboticabal - Jd. Kennedy</t>
  </si>
  <si>
    <t>Jacareí</t>
  </si>
  <si>
    <t>Jaú</t>
  </si>
  <si>
    <t>Jundiaí - Centro</t>
  </si>
  <si>
    <t>Marginal Tietê - Ponte dos Remédios</t>
  </si>
  <si>
    <t>Marília</t>
  </si>
  <si>
    <t>Moóca</t>
  </si>
  <si>
    <t>Nossa Senhora do Ó</t>
  </si>
  <si>
    <t>Parque D. Pedro II</t>
  </si>
  <si>
    <t>Paulínia</t>
  </si>
  <si>
    <t>Paulínia - Bairro Cascata</t>
  </si>
  <si>
    <t>Paulínia - João Aranha</t>
  </si>
  <si>
    <t>Paulínia - Santa Terezinha</t>
  </si>
  <si>
    <t>Piracicaba - Algodoal</t>
  </si>
  <si>
    <t>Presidente Prudente</t>
  </si>
  <si>
    <t>Rio Claro</t>
  </si>
  <si>
    <t>Rio Claro - Jd. Guanabara</t>
  </si>
  <si>
    <t>Salto</t>
  </si>
  <si>
    <t>Salto - Centro</t>
  </si>
  <si>
    <t>Santo Amaro</t>
  </si>
  <si>
    <t>Santo André</t>
  </si>
  <si>
    <t>Santo André - Capuava</t>
  </si>
  <si>
    <t>Santos</t>
  </si>
  <si>
    <t>Santos - Ponta da Praia</t>
  </si>
  <si>
    <t>São Bernardo do Campo</t>
  </si>
  <si>
    <t>São Bernardo do Campo - Paulicéia</t>
  </si>
  <si>
    <t>São Bernardo do Campo - Centro</t>
  </si>
  <si>
    <t>São Caetano do Sul</t>
  </si>
  <si>
    <t>São José do Rio Preto</t>
  </si>
  <si>
    <t>São José dos Campos</t>
  </si>
  <si>
    <t>São José dos Campos - Jd.</t>
  </si>
  <si>
    <t>São José dos Campos - Vista</t>
  </si>
  <si>
    <t>São Sebastião</t>
  </si>
  <si>
    <t>Sorocaba</t>
  </si>
  <si>
    <t>Sorocaba - Centro</t>
  </si>
  <si>
    <t>Taboão da Serra</t>
  </si>
  <si>
    <t>Tatuapé</t>
  </si>
  <si>
    <t>Tatuí</t>
  </si>
  <si>
    <t>[InMAP C_02]</t>
  </si>
  <si>
    <t>[InMAP C_03]</t>
  </si>
  <si>
    <t>[InMAP C_04]</t>
  </si>
  <si>
    <t>[InMAP C_05]</t>
  </si>
  <si>
    <t>[InMAP C_06]</t>
  </si>
  <si>
    <t>Munícipio</t>
  </si>
  <si>
    <t>(Pi - Oi)²</t>
  </si>
  <si>
    <t>C_01</t>
  </si>
  <si>
    <t>C_02</t>
  </si>
  <si>
    <t>C_03</t>
  </si>
  <si>
    <t>C_04</t>
  </si>
  <si>
    <t>C_05</t>
  </si>
  <si>
    <t>C_06</t>
  </si>
  <si>
    <t>Nº de estações</t>
  </si>
  <si>
    <t>Modelagem</t>
  </si>
  <si>
    <t>RMSE</t>
  </si>
  <si>
    <t xml:space="preserve">Raiz do Erro Quadrático Médio: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</si>
</sst>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0" fillId="6" borderId="0" xfId="0" applyFill="1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9C1E-CF81-40E0-BD14-7CD089648F4B}">
  <dimension ref="A2:T40"/>
  <sheetViews>
    <sheetView showGridLines="0" tabSelected="1" workbookViewId="0">
      <selection activeCell="A2" sqref="A2:J3"/>
    </sheetView>
  </sheetViews>
  <sheetFormatPr defaultRowHeight="15" x14ac:dyDescent="0.25"/>
  <cols>
    <col min="1" max="1" width="33.5703125" bestFit="1" customWidth="1"/>
    <col min="2" max="2" width="25.140625" hidden="1" customWidth="1"/>
    <col min="3" max="4" width="15.7109375" style="1" hidden="1" customWidth="1"/>
    <col min="5" max="5" width="16.42578125" style="1" bestFit="1" customWidth="1"/>
    <col min="6" max="17" width="15.7109375" style="1" customWidth="1"/>
  </cols>
  <sheetData>
    <row r="2" spans="1:20" x14ac:dyDescent="0.25">
      <c r="A2" s="12"/>
      <c r="E2" s="10" t="s">
        <v>132</v>
      </c>
      <c r="F2" s="10" t="s">
        <v>133</v>
      </c>
      <c r="G2" s="10" t="s">
        <v>134</v>
      </c>
      <c r="H2" s="10" t="s">
        <v>135</v>
      </c>
      <c r="I2" s="10" t="s">
        <v>136</v>
      </c>
      <c r="J2" s="10" t="s">
        <v>137</v>
      </c>
    </row>
    <row r="3" spans="1:20" x14ac:dyDescent="0.25">
      <c r="A3" s="11" t="s">
        <v>141</v>
      </c>
      <c r="E3" s="9">
        <f t="shared" ref="E3:J3" si="0">(SUM(L8:L38)/31)^(1/2)</f>
        <v>8.7811909407192275</v>
      </c>
      <c r="F3" s="9">
        <f t="shared" si="0"/>
        <v>12.895129593037179</v>
      </c>
      <c r="G3" s="9">
        <f t="shared" si="0"/>
        <v>7.3951609639300919</v>
      </c>
      <c r="H3" s="9">
        <f t="shared" si="0"/>
        <v>11.090547009641494</v>
      </c>
      <c r="I3" s="9">
        <f t="shared" si="0"/>
        <v>9.3023689137360535</v>
      </c>
      <c r="J3" s="9">
        <f t="shared" si="0"/>
        <v>12.044188258148424</v>
      </c>
    </row>
    <row r="5" spans="1:20" x14ac:dyDescent="0.25">
      <c r="A5" s="16" t="s">
        <v>16</v>
      </c>
      <c r="E5" s="14" t="s">
        <v>17</v>
      </c>
      <c r="F5" s="13" t="s">
        <v>139</v>
      </c>
      <c r="G5" s="13"/>
      <c r="H5" s="13"/>
      <c r="I5" s="13"/>
      <c r="J5" s="13"/>
      <c r="K5" s="13"/>
      <c r="L5" s="15" t="s">
        <v>140</v>
      </c>
      <c r="M5" s="15"/>
      <c r="N5" s="15"/>
      <c r="O5" s="15"/>
      <c r="P5" s="15"/>
      <c r="Q5" s="15"/>
    </row>
    <row r="6" spans="1:20" x14ac:dyDescent="0.25">
      <c r="A6" s="16"/>
      <c r="E6" s="14"/>
      <c r="F6" s="6" t="s">
        <v>18</v>
      </c>
      <c r="G6" s="6" t="s">
        <v>125</v>
      </c>
      <c r="H6" s="6" t="s">
        <v>126</v>
      </c>
      <c r="I6" s="6" t="s">
        <v>127</v>
      </c>
      <c r="J6" s="6" t="s">
        <v>128</v>
      </c>
      <c r="K6" s="6" t="s">
        <v>129</v>
      </c>
      <c r="L6" s="7" t="s">
        <v>131</v>
      </c>
      <c r="M6" s="7" t="s">
        <v>131</v>
      </c>
      <c r="N6" s="7" t="s">
        <v>131</v>
      </c>
      <c r="O6" s="7" t="s">
        <v>131</v>
      </c>
      <c r="P6" s="7" t="s">
        <v>131</v>
      </c>
      <c r="Q6" s="7" t="s">
        <v>131</v>
      </c>
    </row>
    <row r="7" spans="1:20" x14ac:dyDescent="0.25">
      <c r="A7" s="16"/>
      <c r="B7" s="2" t="s">
        <v>130</v>
      </c>
      <c r="C7" s="3" t="s">
        <v>19</v>
      </c>
      <c r="D7" s="3" t="s">
        <v>20</v>
      </c>
      <c r="E7" s="8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7" t="s">
        <v>132</v>
      </c>
      <c r="M7" s="7" t="s">
        <v>133</v>
      </c>
      <c r="N7" s="7" t="s">
        <v>134</v>
      </c>
      <c r="O7" s="7" t="s">
        <v>135</v>
      </c>
      <c r="P7" s="7" t="s">
        <v>136</v>
      </c>
      <c r="Q7" s="7" t="s">
        <v>137</v>
      </c>
    </row>
    <row r="8" spans="1:20" x14ac:dyDescent="0.25">
      <c r="A8" t="s">
        <v>57</v>
      </c>
      <c r="B8" s="1" t="str">
        <f>_xlfn.XLOOKUP($A8,'Estações de Monitoramento'!D:D,'Estações de Monitoramento'!B:B,0,-1,1)</f>
        <v>Campinas</v>
      </c>
      <c r="C8" s="1">
        <f>_xlfn.XLOOKUP($A8,'Estações de Monitoramento'!$D:$D,'Estações de Monitoramento'!F:F,0,0,1)</f>
        <v>7460810</v>
      </c>
      <c r="D8" s="1">
        <f>_xlfn.XLOOKUP($A8,'Estações de Monitoramento'!$D:$D,'Estações de Monitoramento'!G:G,0,0,1)</f>
        <v>282693</v>
      </c>
      <c r="E8" s="1">
        <v>14.4</v>
      </c>
      <c r="F8" s="17">
        <v>6.8620705014940304</v>
      </c>
      <c r="G8" s="17">
        <v>0.82908560401506803</v>
      </c>
      <c r="H8" s="17">
        <v>7.5311684804879802</v>
      </c>
      <c r="I8" s="17">
        <v>1.49818693774238</v>
      </c>
      <c r="J8" s="17">
        <v>9.2556457054129204</v>
      </c>
      <c r="K8" s="17">
        <v>3.22264798410386</v>
      </c>
      <c r="L8" s="5">
        <f>(F8-$E8)^2</f>
        <v>56.820381124446463</v>
      </c>
      <c r="M8" s="5">
        <f t="shared" ref="M8:Q8" si="1">(G8-$E8)^2</f>
        <v>184.16971754315108</v>
      </c>
      <c r="N8" s="5">
        <f t="shared" si="1"/>
        <v>47.180846443441808</v>
      </c>
      <c r="O8" s="5">
        <f t="shared" si="1"/>
        <v>166.45678029344134</v>
      </c>
      <c r="P8" s="5">
        <f t="shared" si="1"/>
        <v>26.464381108236534</v>
      </c>
      <c r="Q8" s="5">
        <f t="shared" si="1"/>
        <v>124.93319808725751</v>
      </c>
    </row>
    <row r="9" spans="1:20" x14ac:dyDescent="0.25">
      <c r="A9" t="s">
        <v>2</v>
      </c>
      <c r="B9" s="1" t="str">
        <f>_xlfn.XLOOKUP($A9,'Estações de Monitoramento'!D:D,'Estações de Monitoramento'!B:B,0,-1,1)</f>
        <v>Guaratinguetá</v>
      </c>
      <c r="C9" s="1">
        <f>_xlfn.XLOOKUP($A9,'Estações de Monitoramento'!$D:$D,'Estações de Monitoramento'!F:F,0,0,1)</f>
        <v>7478395</v>
      </c>
      <c r="D9" s="1">
        <f>_xlfn.XLOOKUP($A9,'Estações de Monitoramento'!$D:$D,'Estações de Monitoramento'!G:G,0,0,1)</f>
        <v>480385</v>
      </c>
      <c r="E9" s="1">
        <v>11.85</v>
      </c>
      <c r="F9" s="17">
        <v>1.6341034428822001</v>
      </c>
      <c r="G9" s="17">
        <v>0.49648282339702798</v>
      </c>
      <c r="H9" s="17">
        <v>1.92409916357578</v>
      </c>
      <c r="I9" s="17">
        <v>0.78648185394221004</v>
      </c>
      <c r="J9" s="17">
        <v>1.7417045661641499</v>
      </c>
      <c r="K9" s="17">
        <v>0.60407152315838997</v>
      </c>
      <c r="L9" s="5">
        <f t="shared" ref="L9:L38" si="2">(F9-$E9)^2</f>
        <v>104.36454246573132</v>
      </c>
      <c r="M9" s="5">
        <f t="shared" ref="M9:M38" si="3">(G9-$E9)^2</f>
        <v>128.90235227941872</v>
      </c>
      <c r="N9" s="5">
        <f t="shared" ref="N9:N38" si="4">(H9-$E9)^2</f>
        <v>98.523507414527018</v>
      </c>
      <c r="O9" s="5">
        <f t="shared" ref="O9:O38" si="5">(I9-$E9)^2</f>
        <v>122.40143376815</v>
      </c>
      <c r="P9" s="5">
        <f t="shared" ref="P9:P38" si="6">(J9-$E9)^2</f>
        <v>102.17763657770668</v>
      </c>
      <c r="Q9" s="5">
        <f t="shared" ref="Q9:Q38" si="7">(K9-$E9)^2</f>
        <v>126.47090730623704</v>
      </c>
      <c r="R9" s="4"/>
    </row>
    <row r="10" spans="1:20" x14ac:dyDescent="0.25">
      <c r="A10" t="s">
        <v>80</v>
      </c>
      <c r="B10" s="1" t="str">
        <f>_xlfn.XLOOKUP($A10,'Estações de Monitoramento'!D:D,'Estações de Monitoramento'!B:B,0,-1,1)</f>
        <v>Guarulhos</v>
      </c>
      <c r="C10" s="1">
        <f>_xlfn.XLOOKUP($A10,'Estações de Monitoramento'!$D:$D,'Estações de Monitoramento'!F:F,0,0,1)</f>
        <v>7405233</v>
      </c>
      <c r="D10" s="1">
        <f>_xlfn.XLOOKUP($A10,'Estações de Monitoramento'!$D:$D,'Estações de Monitoramento'!G:G,0,0,1)</f>
        <v>344893</v>
      </c>
      <c r="E10" s="1">
        <v>15.13</v>
      </c>
      <c r="F10" s="17">
        <v>5.0108179234962504</v>
      </c>
      <c r="G10" s="17">
        <v>0.69144469051336099</v>
      </c>
      <c r="H10" s="17">
        <v>6.3494472560048596</v>
      </c>
      <c r="I10" s="17">
        <v>2.0300776918471302</v>
      </c>
      <c r="J10" s="17">
        <v>6.2322457911820104</v>
      </c>
      <c r="K10" s="17">
        <v>1.91285839689904</v>
      </c>
      <c r="L10" s="5">
        <f t="shared" si="2"/>
        <v>102.39784589743478</v>
      </c>
      <c r="M10" s="5">
        <f t="shared" si="3"/>
        <v>208.47187942510485</v>
      </c>
      <c r="N10" s="5">
        <f t="shared" si="4"/>
        <v>77.09810649008061</v>
      </c>
      <c r="O10" s="5">
        <f t="shared" si="5"/>
        <v>171.6079644796412</v>
      </c>
      <c r="P10" s="5">
        <f t="shared" si="6"/>
        <v>79.170029960538244</v>
      </c>
      <c r="Q10" s="5">
        <f t="shared" si="7"/>
        <v>174.69283215642224</v>
      </c>
    </row>
    <row r="11" spans="1:20" x14ac:dyDescent="0.25">
      <c r="A11" t="s">
        <v>81</v>
      </c>
      <c r="B11" s="1" t="str">
        <f>_xlfn.XLOOKUP($A11,'Estações de Monitoramento'!D:D,'Estações de Monitoramento'!B:B,0,-1,1)</f>
        <v>Guarulhos</v>
      </c>
      <c r="C11" s="1">
        <f>_xlfn.XLOOKUP($A11,'Estações de Monitoramento'!$D:$D,'Estações de Monitoramento'!F:F,0,0,1)</f>
        <v>7407053</v>
      </c>
      <c r="D11" s="1">
        <f>_xlfn.XLOOKUP($A11,'Estações de Monitoramento'!$D:$D,'Estações de Monitoramento'!G:G,0,0,1)</f>
        <v>355969</v>
      </c>
      <c r="E11" s="1">
        <v>13.96</v>
      </c>
      <c r="F11" s="17">
        <v>5.5754397512079104</v>
      </c>
      <c r="G11" s="17">
        <v>0.68725939558884597</v>
      </c>
      <c r="H11" s="17">
        <v>6.7662942061727103</v>
      </c>
      <c r="I11" s="17">
        <v>1.87811750139385</v>
      </c>
      <c r="J11" s="17">
        <v>1.87811750139385</v>
      </c>
      <c r="K11" s="17">
        <v>2.0225759348515902</v>
      </c>
      <c r="L11" s="5">
        <f t="shared" si="2"/>
        <v>70.300850565624501</v>
      </c>
      <c r="M11" s="5">
        <f t="shared" si="3"/>
        <v>176.1656431519846</v>
      </c>
      <c r="N11" s="5">
        <f t="shared" si="4"/>
        <v>51.74940304814433</v>
      </c>
      <c r="O11" s="5">
        <f t="shared" si="5"/>
        <v>145.97188471012561</v>
      </c>
      <c r="P11" s="5">
        <f t="shared" si="6"/>
        <v>145.97188471012561</v>
      </c>
      <c r="Q11" s="5">
        <f t="shared" si="7"/>
        <v>142.50209331118441</v>
      </c>
    </row>
    <row r="12" spans="1:20" x14ac:dyDescent="0.25">
      <c r="A12" t="s">
        <v>4</v>
      </c>
      <c r="B12" s="1" t="str">
        <f>_xlfn.XLOOKUP($A12,'Estações de Monitoramento'!D:D,'Estações de Monitoramento'!B:B,0,-1,1)</f>
        <v>Jundiaí</v>
      </c>
      <c r="C12" s="1">
        <f>_xlfn.XLOOKUP($A12,'Estações de Monitoramento'!$D:$D,'Estações de Monitoramento'!F:F,0,0,1)</f>
        <v>7433959</v>
      </c>
      <c r="D12" s="1">
        <f>_xlfn.XLOOKUP($A12,'Estações de Monitoramento'!$D:$D,'Estações de Monitoramento'!G:G,0,0,1)</f>
        <v>305834</v>
      </c>
      <c r="E12" s="1">
        <v>12.39</v>
      </c>
      <c r="F12" s="17">
        <v>4.1809520021729201</v>
      </c>
      <c r="G12" s="17">
        <v>0.77305741179012699</v>
      </c>
      <c r="H12" s="17">
        <v>5.19226552097191</v>
      </c>
      <c r="I12" s="17">
        <v>1.7843747740570699</v>
      </c>
      <c r="J12" s="17">
        <v>5.1824048625463996</v>
      </c>
      <c r="K12" s="17">
        <v>1.7744953594971999</v>
      </c>
      <c r="L12" s="5">
        <f t="shared" si="2"/>
        <v>67.388469030628812</v>
      </c>
      <c r="M12" s="5">
        <f t="shared" si="3"/>
        <v>134.95335509776433</v>
      </c>
      <c r="N12" s="5">
        <f t="shared" si="4"/>
        <v>51.807381630589781</v>
      </c>
      <c r="O12" s="5">
        <f t="shared" si="5"/>
        <v>112.47928643315703</v>
      </c>
      <c r="P12" s="5">
        <f t="shared" si="6"/>
        <v>51.949427665444794</v>
      </c>
      <c r="Q12" s="5">
        <f t="shared" si="7"/>
        <v>112.68893877253649</v>
      </c>
    </row>
    <row r="13" spans="1:20" x14ac:dyDescent="0.25">
      <c r="A13" t="s">
        <v>5</v>
      </c>
      <c r="B13" s="1" t="str">
        <f>_xlfn.XLOOKUP($A13,'Estações de Monitoramento'!D:D,'Estações de Monitoramento'!B:B,0,-1,1)</f>
        <v>Limeira</v>
      </c>
      <c r="C13" s="1">
        <f>_xlfn.XLOOKUP($A13,'Estações de Monitoramento'!$D:$D,'Estações de Monitoramento'!F:F,0,0,1)</f>
        <v>7502780</v>
      </c>
      <c r="D13" s="1">
        <f>_xlfn.XLOOKUP($A13,'Estações de Monitoramento'!$D:$D,'Estações de Monitoramento'!G:G,0,0,1)</f>
        <v>251737</v>
      </c>
      <c r="E13" s="1">
        <v>11.55</v>
      </c>
      <c r="F13" s="17">
        <v>2.6223702537881302</v>
      </c>
      <c r="G13" s="17">
        <v>1.0561540531106099</v>
      </c>
      <c r="H13" s="17">
        <v>3.1893509469311798</v>
      </c>
      <c r="I13" s="17">
        <v>1.62313751279065</v>
      </c>
      <c r="J13" s="17">
        <v>4.1677177134804504</v>
      </c>
      <c r="K13" s="17">
        <v>2.60149095030682</v>
      </c>
      <c r="L13" s="5">
        <f t="shared" si="2"/>
        <v>79.702572885447026</v>
      </c>
      <c r="M13" s="5">
        <f t="shared" si="3"/>
        <v>110.12080275704689</v>
      </c>
      <c r="N13" s="5">
        <f t="shared" si="4"/>
        <v>69.900452588580578</v>
      </c>
      <c r="O13" s="5">
        <f t="shared" si="5"/>
        <v>98.542598839964199</v>
      </c>
      <c r="P13" s="5">
        <f t="shared" si="6"/>
        <v>54.498091757860323</v>
      </c>
      <c r="Q13" s="5">
        <f t="shared" si="7"/>
        <v>80.075814212440747</v>
      </c>
    </row>
    <row r="14" spans="1:20" x14ac:dyDescent="0.25">
      <c r="A14" t="s">
        <v>6</v>
      </c>
      <c r="B14" s="1" t="str">
        <f>_xlfn.XLOOKUP($A14,'Estações de Monitoramento'!D:D,'Estações de Monitoramento'!B:B,0,-1,1)</f>
        <v>Mauá</v>
      </c>
      <c r="C14" s="1">
        <f>_xlfn.XLOOKUP($A14,'Estações de Monitoramento'!$D:$D,'Estações de Monitoramento'!F:F,0,0,1)</f>
        <v>7381701</v>
      </c>
      <c r="D14" s="1">
        <f>_xlfn.XLOOKUP($A14,'Estações de Monitoramento'!$D:$D,'Estações de Monitoramento'!G:G,0,0,1)</f>
        <v>350501</v>
      </c>
      <c r="E14" s="1">
        <v>13.18</v>
      </c>
      <c r="F14" s="17">
        <v>3.9438941616955701</v>
      </c>
      <c r="G14" s="17">
        <v>0.61353007899263701</v>
      </c>
      <c r="H14" s="17">
        <v>5.0889769471998001</v>
      </c>
      <c r="I14" s="17">
        <v>1.75861611674811</v>
      </c>
      <c r="J14" s="17">
        <v>5.5507927152260104</v>
      </c>
      <c r="K14" s="17">
        <v>2.2204161599476002</v>
      </c>
      <c r="L14" s="5">
        <f t="shared" si="2"/>
        <v>85.305651056361157</v>
      </c>
      <c r="M14" s="5">
        <f t="shared" si="3"/>
        <v>157.91616627558278</v>
      </c>
      <c r="N14" s="5">
        <f t="shared" si="4"/>
        <v>65.464654040944268</v>
      </c>
      <c r="O14" s="5">
        <f t="shared" si="5"/>
        <v>130.44800980860603</v>
      </c>
      <c r="P14" s="5">
        <f t="shared" si="6"/>
        <v>58.204803794048509</v>
      </c>
      <c r="Q14" s="5">
        <f t="shared" si="7"/>
        <v>120.11247794713771</v>
      </c>
    </row>
    <row r="15" spans="1:20" x14ac:dyDescent="0.25">
      <c r="A15" t="s">
        <v>7</v>
      </c>
      <c r="B15" s="1" t="str">
        <f>_xlfn.XLOOKUP($A15,'Estações de Monitoramento'!D:D,'Estações de Monitoramento'!B:B,0,-1,1)</f>
        <v>Osasco</v>
      </c>
      <c r="C15" s="1">
        <f>_xlfn.XLOOKUP($A15,'Estações de Monitoramento'!$D:$D,'Estações de Monitoramento'!F:F,0,0,1)</f>
        <v>7397028</v>
      </c>
      <c r="D15" s="1">
        <f>_xlfn.XLOOKUP($A15,'Estações de Monitoramento'!$D:$D,'Estações de Monitoramento'!G:G,0,0,1)</f>
        <v>317045</v>
      </c>
      <c r="E15" s="1">
        <v>18.670000000000002</v>
      </c>
      <c r="F15" s="17">
        <v>8.1844946447209299</v>
      </c>
      <c r="G15" s="17">
        <v>1.02691148631022</v>
      </c>
      <c r="H15" s="17">
        <v>12.5258907488116</v>
      </c>
      <c r="I15" s="17">
        <v>5.3683112027013902</v>
      </c>
      <c r="J15" s="17">
        <v>9.2942211628665508</v>
      </c>
      <c r="K15" s="17">
        <v>2.1366240548720801</v>
      </c>
      <c r="L15" s="5">
        <f t="shared" si="2"/>
        <v>109.94582255558609</v>
      </c>
      <c r="M15" s="5">
        <f t="shared" si="3"/>
        <v>311.27857230189232</v>
      </c>
      <c r="N15" s="5">
        <f t="shared" si="4"/>
        <v>37.750078490538904</v>
      </c>
      <c r="O15" s="5">
        <f t="shared" si="5"/>
        <v>176.93492486017939</v>
      </c>
      <c r="P15" s="5">
        <f t="shared" si="6"/>
        <v>87.905228802839488</v>
      </c>
      <c r="Q15" s="5">
        <f t="shared" si="7"/>
        <v>273.35252014293462</v>
      </c>
      <c r="S15" t="s">
        <v>141</v>
      </c>
    </row>
    <row r="16" spans="1:20" x14ac:dyDescent="0.25">
      <c r="A16" t="s">
        <v>99</v>
      </c>
      <c r="B16" s="1" t="str">
        <f>_xlfn.XLOOKUP($A16,'Estações de Monitoramento'!D:D,'Estações de Monitoramento'!B:B,0,-1,1)</f>
        <v>Paulínia</v>
      </c>
      <c r="C16" s="1">
        <f>_xlfn.XLOOKUP($A16,'Estações de Monitoramento'!$D:$D,'Estações de Monitoramento'!F:F,0,0,1)</f>
        <v>7479223</v>
      </c>
      <c r="D16" s="1">
        <f>_xlfn.XLOOKUP($A16,'Estações de Monitoramento'!$D:$D,'Estações de Monitoramento'!G:G,0,0,1)</f>
        <v>280399</v>
      </c>
      <c r="E16" s="1">
        <v>13.61</v>
      </c>
      <c r="F16" s="17">
        <v>10.2241874619041</v>
      </c>
      <c r="G16" s="17">
        <v>0.72534986600350104</v>
      </c>
      <c r="H16" s="17">
        <v>10.789578278892501</v>
      </c>
      <c r="I16" s="17">
        <v>1.29074354930576</v>
      </c>
      <c r="J16" s="17">
        <v>41.284979334535002</v>
      </c>
      <c r="K16" s="17">
        <v>31.786130790187102</v>
      </c>
      <c r="L16" s="5">
        <f t="shared" si="2"/>
        <v>11.4637265431274</v>
      </c>
      <c r="M16" s="5">
        <f t="shared" si="3"/>
        <v>166.01420907549598</v>
      </c>
      <c r="N16" s="5">
        <f t="shared" si="4"/>
        <v>7.9547786848949853</v>
      </c>
      <c r="O16" s="5">
        <f t="shared" si="5"/>
        <v>151.76407949797166</v>
      </c>
      <c r="P16" s="5">
        <f t="shared" si="6"/>
        <v>765.90448116693949</v>
      </c>
      <c r="Q16" s="5">
        <f t="shared" si="7"/>
        <v>330.3717305019876</v>
      </c>
      <c r="S16" t="s">
        <v>132</v>
      </c>
      <c r="T16" s="18">
        <v>8.7811909407192275</v>
      </c>
    </row>
    <row r="17" spans="1:20" x14ac:dyDescent="0.25">
      <c r="A17" t="s">
        <v>9</v>
      </c>
      <c r="B17" s="1" t="str">
        <f>_xlfn.XLOOKUP($A17,'Estações de Monitoramento'!D:D,'Estações de Monitoramento'!B:B,0,-1,1)</f>
        <v>Piracicaba</v>
      </c>
      <c r="C17" s="1">
        <f>_xlfn.XLOOKUP($A17,'Estações de Monitoramento'!$D:$D,'Estações de Monitoramento'!F:F,0,0,1)</f>
        <v>7487124</v>
      </c>
      <c r="D17" s="1">
        <f>_xlfn.XLOOKUP($A17,'Estações de Monitoramento'!$D:$D,'Estações de Monitoramento'!G:G,0,0,1)</f>
        <v>227797</v>
      </c>
      <c r="E17" s="1">
        <v>11.34</v>
      </c>
      <c r="F17" s="17">
        <v>2.5327747337143598</v>
      </c>
      <c r="G17" s="17">
        <v>0.79191497604467198</v>
      </c>
      <c r="H17" s="17">
        <v>2.88012533725444</v>
      </c>
      <c r="I17" s="17">
        <v>1.13926855433171</v>
      </c>
      <c r="J17" s="17">
        <v>3.9210862010026801</v>
      </c>
      <c r="K17" s="17">
        <v>2.1802150714272002</v>
      </c>
      <c r="L17" s="5">
        <f t="shared" si="2"/>
        <v>77.567216891100159</v>
      </c>
      <c r="M17" s="5">
        <f t="shared" si="3"/>
        <v>111.26209767259066</v>
      </c>
      <c r="N17" s="5">
        <f t="shared" si="4"/>
        <v>71.569479309364283</v>
      </c>
      <c r="O17" s="5">
        <f t="shared" si="5"/>
        <v>104.05492202664587</v>
      </c>
      <c r="P17" s="5">
        <f t="shared" si="6"/>
        <v>55.040281956952846</v>
      </c>
      <c r="Q17" s="5">
        <f t="shared" si="7"/>
        <v>83.901659937709397</v>
      </c>
      <c r="S17" t="s">
        <v>133</v>
      </c>
      <c r="T17" s="18">
        <v>12.895129593037179</v>
      </c>
    </row>
    <row r="18" spans="1:20" x14ac:dyDescent="0.25">
      <c r="A18" t="s">
        <v>14</v>
      </c>
      <c r="B18" s="1" t="str">
        <f>_xlfn.XLOOKUP($A18,'Estações de Monitoramento'!D:D,'Estações de Monitoramento'!B:B,0,-1,1)</f>
        <v>Ribeirão Preto</v>
      </c>
      <c r="C18" s="1">
        <f>_xlfn.XLOOKUP($A18,'Estações de Monitoramento'!$D:$D,'Estações de Monitoramento'!F:F,0,0,1)</f>
        <v>7655653</v>
      </c>
      <c r="D18" s="1">
        <f>_xlfn.XLOOKUP($A18,'Estações de Monitoramento'!$D:$D,'Estações de Monitoramento'!G:G,0,0,1)</f>
        <v>207285</v>
      </c>
      <c r="E18" s="1">
        <v>13.41</v>
      </c>
      <c r="F18" s="17">
        <v>2.1765991371954798</v>
      </c>
      <c r="G18" s="17">
        <v>0.922764517763765</v>
      </c>
      <c r="H18" s="17">
        <v>2.3474823724965499</v>
      </c>
      <c r="I18" s="17">
        <v>1.09365183446577</v>
      </c>
      <c r="J18" s="17">
        <v>2.44000992338984</v>
      </c>
      <c r="K18" s="17">
        <v>1.1861600261752001</v>
      </c>
      <c r="L18" s="5">
        <f t="shared" si="2"/>
        <v>126.18929494445734</v>
      </c>
      <c r="M18" s="5">
        <f t="shared" si="3"/>
        <v>155.93104998881961</v>
      </c>
      <c r="N18" s="5">
        <f t="shared" si="4"/>
        <v>122.37929625882455</v>
      </c>
      <c r="O18" s="5">
        <f t="shared" si="5"/>
        <v>151.69243213465839</v>
      </c>
      <c r="P18" s="5">
        <f t="shared" si="6"/>
        <v>120.34068228092536</v>
      </c>
      <c r="Q18" s="5">
        <f t="shared" si="7"/>
        <v>149.4222637056771</v>
      </c>
      <c r="S18" t="s">
        <v>134</v>
      </c>
      <c r="T18" s="18">
        <v>7.3951609639300919</v>
      </c>
    </row>
    <row r="19" spans="1:20" x14ac:dyDescent="0.25">
      <c r="A19" t="s">
        <v>103</v>
      </c>
      <c r="B19" s="1" t="str">
        <f>_xlfn.XLOOKUP($A19,'Estações de Monitoramento'!D:D,'Estações de Monitoramento'!B:B,0,-1,1)</f>
        <v>Rio Claro</v>
      </c>
      <c r="C19" s="1">
        <f>_xlfn.XLOOKUP($A19,'Estações de Monitoramento'!$D:$D,'Estações de Monitoramento'!F:F,0,0,1)</f>
        <v>7516288</v>
      </c>
      <c r="D19" s="1">
        <f>_xlfn.XLOOKUP($A19,'Estações de Monitoramento'!$D:$D,'Estações de Monitoramento'!G:G,0,0,1)</f>
        <v>234305</v>
      </c>
      <c r="E19" s="1">
        <v>14.99</v>
      </c>
      <c r="F19" s="17">
        <v>2.0186312326557001</v>
      </c>
      <c r="G19" s="17">
        <v>0.71226547939489704</v>
      </c>
      <c r="H19" s="17">
        <v>2.2638911174860601</v>
      </c>
      <c r="I19" s="17">
        <v>0.95752819777812304</v>
      </c>
      <c r="J19" s="17">
        <v>2.5330423081558902</v>
      </c>
      <c r="K19" s="17">
        <v>1.2266657440858399</v>
      </c>
      <c r="L19" s="5">
        <f t="shared" si="2"/>
        <v>168.2564076984352</v>
      </c>
      <c r="M19" s="5">
        <f t="shared" si="3"/>
        <v>203.85370304087863</v>
      </c>
      <c r="N19" s="5">
        <f t="shared" si="4"/>
        <v>161.95384728960022</v>
      </c>
      <c r="O19" s="5">
        <f t="shared" si="5"/>
        <v>196.91026488015211</v>
      </c>
      <c r="P19" s="5">
        <f t="shared" si="6"/>
        <v>155.17579493639414</v>
      </c>
      <c r="Q19" s="5">
        <f t="shared" si="7"/>
        <v>189.42936984002017</v>
      </c>
      <c r="S19" t="s">
        <v>135</v>
      </c>
      <c r="T19" s="18">
        <v>11.090547009641494</v>
      </c>
    </row>
    <row r="20" spans="1:20" x14ac:dyDescent="0.25">
      <c r="A20" t="s">
        <v>15</v>
      </c>
      <c r="B20" s="1" t="str">
        <f>_xlfn.XLOOKUP($A20,'Estações de Monitoramento'!D:D,'Estações de Monitoramento'!B:B,0,-1,1)</f>
        <v>Santa Gertrudes</v>
      </c>
      <c r="C20" s="1">
        <f>_xlfn.XLOOKUP($A20,'Estações de Monitoramento'!$D:$D,'Estações de Monitoramento'!F:F,0,0,1)</f>
        <v>7514053</v>
      </c>
      <c r="D20" s="1">
        <f>_xlfn.XLOOKUP($A20,'Estações de Monitoramento'!$D:$D,'Estações de Monitoramento'!G:G,0,0,1)</f>
        <v>238993</v>
      </c>
      <c r="E20" s="1">
        <v>15.86</v>
      </c>
      <c r="F20" s="17">
        <v>2.7163434609805899</v>
      </c>
      <c r="G20" s="17">
        <v>0.73053850876417903</v>
      </c>
      <c r="H20" s="17">
        <v>2.9911186363626201</v>
      </c>
      <c r="I20" s="17">
        <v>1.00531647478591</v>
      </c>
      <c r="J20" s="17">
        <v>3.3003386104056802</v>
      </c>
      <c r="K20" s="17">
        <v>1.3145230127081999</v>
      </c>
      <c r="L20" s="5">
        <f t="shared" si="2"/>
        <v>172.7557072157077</v>
      </c>
      <c r="M20" s="5">
        <f t="shared" si="3"/>
        <v>228.90060501478763</v>
      </c>
      <c r="N20" s="5">
        <f t="shared" si="4"/>
        <v>165.60810755137348</v>
      </c>
      <c r="O20" s="5">
        <f t="shared" si="5"/>
        <v>220.66162263426688</v>
      </c>
      <c r="P20" s="5">
        <f t="shared" si="6"/>
        <v>157.74509422126633</v>
      </c>
      <c r="Q20" s="5">
        <f t="shared" si="7"/>
        <v>211.57090078783531</v>
      </c>
      <c r="S20" t="s">
        <v>136</v>
      </c>
      <c r="T20" s="18">
        <v>9.3023689137360535</v>
      </c>
    </row>
    <row r="21" spans="1:20" x14ac:dyDescent="0.25">
      <c r="A21" t="s">
        <v>110</v>
      </c>
      <c r="B21" s="1" t="str">
        <f>_xlfn.XLOOKUP($A21,'Estações de Monitoramento'!D:D,'Estações de Monitoramento'!B:B,0,-1,1)</f>
        <v>Santos</v>
      </c>
      <c r="C21" s="1">
        <f>_xlfn.XLOOKUP($A21,'Estações de Monitoramento'!$D:$D,'Estações de Monitoramento'!F:F,0,0,1)</f>
        <v>7347234</v>
      </c>
      <c r="D21" s="1">
        <f>_xlfn.XLOOKUP($A21,'Estações de Monitoramento'!$D:$D,'Estações de Monitoramento'!G:G,0,0,1)</f>
        <v>367697</v>
      </c>
      <c r="E21" s="1">
        <v>11.49</v>
      </c>
      <c r="F21" s="17">
        <v>1.3918699471388201</v>
      </c>
      <c r="G21" s="17">
        <v>0.486077715203177</v>
      </c>
      <c r="H21" s="17">
        <v>1.8048401452485401</v>
      </c>
      <c r="I21" s="17">
        <v>0.89905041656298601</v>
      </c>
      <c r="J21" s="17">
        <v>2.4985113895189199</v>
      </c>
      <c r="K21" s="17">
        <v>1.5927096511496299</v>
      </c>
      <c r="L21" s="5">
        <f t="shared" si="2"/>
        <v>101.97223056449813</v>
      </c>
      <c r="M21" s="5">
        <f t="shared" si="3"/>
        <v>121.08630564984814</v>
      </c>
      <c r="N21" s="5">
        <f t="shared" si="4"/>
        <v>93.802321412089313</v>
      </c>
      <c r="O21" s="5">
        <f t="shared" si="5"/>
        <v>112.16821307890467</v>
      </c>
      <c r="P21" s="5">
        <f t="shared" si="6"/>
        <v>80.846867432411003</v>
      </c>
      <c r="Q21" s="5">
        <f t="shared" si="7"/>
        <v>97.956356249446699</v>
      </c>
      <c r="S21" t="s">
        <v>137</v>
      </c>
      <c r="T21" s="18">
        <v>12.044188258148424</v>
      </c>
    </row>
    <row r="22" spans="1:20" x14ac:dyDescent="0.25">
      <c r="A22" t="s">
        <v>113</v>
      </c>
      <c r="B22" s="1" t="str">
        <f>_xlfn.XLOOKUP($A22,'Estações de Monitoramento'!D:D,'Estações de Monitoramento'!B:B,0,-1,1)</f>
        <v>São Bernardo do Campo</v>
      </c>
      <c r="C22" s="1">
        <f>_xlfn.XLOOKUP($A22,'Estações de Monitoramento'!$D:$D,'Estações de Monitoramento'!F:F,0,0,1)</f>
        <v>7378279</v>
      </c>
      <c r="D22" s="1">
        <f>_xlfn.XLOOKUP($A22,'Estações de Monitoramento'!$D:$D,'Estações de Monitoramento'!G:G,0,0,1)</f>
        <v>342354</v>
      </c>
      <c r="E22" s="1">
        <v>13.24</v>
      </c>
      <c r="F22" s="17">
        <v>4.8960715154845103</v>
      </c>
      <c r="G22" s="17">
        <v>0.78936271574513905</v>
      </c>
      <c r="H22" s="17">
        <v>6.7939386508036304</v>
      </c>
      <c r="I22" s="17">
        <v>2.6872330939306099</v>
      </c>
      <c r="J22" s="17">
        <v>6.2463902578052801</v>
      </c>
      <c r="K22" s="17">
        <v>2.1396690204950701</v>
      </c>
      <c r="L22" s="5">
        <f t="shared" si="2"/>
        <v>69.621142554708982</v>
      </c>
      <c r="M22" s="5">
        <f t="shared" si="3"/>
        <v>155.01836878407727</v>
      </c>
      <c r="N22" s="5">
        <f t="shared" si="4"/>
        <v>41.551706917603326</v>
      </c>
      <c r="O22" s="5">
        <f t="shared" si="5"/>
        <v>111.36088937383333</v>
      </c>
      <c r="P22" s="5">
        <f t="shared" si="6"/>
        <v>48.9105772261209</v>
      </c>
      <c r="Q22" s="5">
        <f t="shared" si="7"/>
        <v>123.21734785455688</v>
      </c>
    </row>
    <row r="23" spans="1:20" x14ac:dyDescent="0.25">
      <c r="A23" t="s">
        <v>114</v>
      </c>
      <c r="B23" s="1" t="str">
        <f>_xlfn.XLOOKUP($A23,'Estações de Monitoramento'!D:D,'Estações de Monitoramento'!B:B,0,-1,1)</f>
        <v>São Caetano do Sul</v>
      </c>
      <c r="C23" s="1">
        <f>_xlfn.XLOOKUP($A23,'Estações de Monitoramento'!$D:$D,'Estações de Monitoramento'!F:F,0,0,1)</f>
        <v>7387152</v>
      </c>
      <c r="D23" s="1">
        <f>_xlfn.XLOOKUP($A23,'Estações de Monitoramento'!$D:$D,'Estações de Monitoramento'!G:G,0,0,1)</f>
        <v>341225</v>
      </c>
      <c r="E23" s="1">
        <v>13.88</v>
      </c>
      <c r="F23" s="17">
        <v>10.2218197406114</v>
      </c>
      <c r="G23" s="17">
        <v>0.72098478500887297</v>
      </c>
      <c r="H23" s="17">
        <v>12.1623934510336</v>
      </c>
      <c r="I23" s="17">
        <v>2.66156190682418</v>
      </c>
      <c r="J23" s="17">
        <v>11.8615452525384</v>
      </c>
      <c r="K23" s="17">
        <v>2.3606971815945101</v>
      </c>
      <c r="L23" s="5">
        <f t="shared" si="2"/>
        <v>13.382282810180453</v>
      </c>
      <c r="M23" s="5">
        <f t="shared" si="3"/>
        <v>173.15968142836797</v>
      </c>
      <c r="N23" s="5">
        <f t="shared" si="4"/>
        <v>2.9501722570522704</v>
      </c>
      <c r="O23" s="5">
        <f t="shared" si="5"/>
        <v>125.85335325041832</v>
      </c>
      <c r="P23" s="5">
        <f t="shared" si="6"/>
        <v>4.0741595675502733</v>
      </c>
      <c r="Q23" s="5">
        <f t="shared" si="7"/>
        <v>132.69433742212468</v>
      </c>
    </row>
    <row r="24" spans="1:20" x14ac:dyDescent="0.25">
      <c r="A24" t="s">
        <v>115</v>
      </c>
      <c r="B24" s="1" t="str">
        <f>_xlfn.XLOOKUP($A24,'Estações de Monitoramento'!D:D,'Estações de Monitoramento'!B:B,0,-1,1)</f>
        <v>São José do Rio Preto</v>
      </c>
      <c r="C24" s="1">
        <f>_xlfn.XLOOKUP($A24,'Estações de Monitoramento'!$D:$D,'Estações de Monitoramento'!F:F,0,0,1)</f>
        <v>7700854</v>
      </c>
      <c r="D24" s="1">
        <f>_xlfn.XLOOKUP($A24,'Estações de Monitoramento'!$D:$D,'Estações de Monitoramento'!G:G,0,0,1)</f>
        <v>666719</v>
      </c>
      <c r="E24" s="1">
        <v>13.2</v>
      </c>
      <c r="F24" s="17">
        <v>1.1412064647195099</v>
      </c>
      <c r="G24" s="17">
        <v>0.61582039685142398</v>
      </c>
      <c r="H24" s="17">
        <v>1.2188398895249499</v>
      </c>
      <c r="I24" s="17">
        <v>0.69345546363642696</v>
      </c>
      <c r="J24" s="17">
        <v>1.14988750914504</v>
      </c>
      <c r="K24" s="17">
        <v>0.62449695970405905</v>
      </c>
      <c r="L24" s="5">
        <f t="shared" si="2"/>
        <v>145.41450152652254</v>
      </c>
      <c r="M24" s="5">
        <f t="shared" si="3"/>
        <v>158.36157628430064</v>
      </c>
      <c r="N24" s="5">
        <f t="shared" si="4"/>
        <v>143.54819759283848</v>
      </c>
      <c r="O24" s="5">
        <f t="shared" si="5"/>
        <v>156.41365624004553</v>
      </c>
      <c r="P24" s="5">
        <f t="shared" si="6"/>
        <v>145.2052110422587</v>
      </c>
      <c r="Q24" s="5">
        <f t="shared" si="7"/>
        <v>158.14327671649244</v>
      </c>
    </row>
    <row r="25" spans="1:20" x14ac:dyDescent="0.25">
      <c r="A25" t="s">
        <v>117</v>
      </c>
      <c r="B25" s="1" t="str">
        <f>_xlfn.XLOOKUP($A25,'Estações de Monitoramento'!D:D,'Estações de Monitoramento'!B:B,0,-1,1)</f>
        <v>São José dos Campos</v>
      </c>
      <c r="C25" s="1">
        <f>_xlfn.XLOOKUP($A25,'Estações de Monitoramento'!$D:$D,'Estações de Monitoramento'!F:F,0,0,1)</f>
        <v>7431443</v>
      </c>
      <c r="D25" s="1">
        <f>_xlfn.XLOOKUP($A25,'Estações de Monitoramento'!$D:$D,'Estações de Monitoramento'!G:G,0,0,1)</f>
        <v>408858</v>
      </c>
      <c r="E25" s="1">
        <v>10.44</v>
      </c>
      <c r="F25" s="17">
        <v>3.1581164820204899</v>
      </c>
      <c r="G25" s="17">
        <v>1.3407342702390601</v>
      </c>
      <c r="H25" s="17">
        <v>5.08054299867071</v>
      </c>
      <c r="I25" s="17">
        <v>3.2631632995673399</v>
      </c>
      <c r="J25" s="17">
        <v>15.007238706295601</v>
      </c>
      <c r="K25" s="17">
        <v>13.1898522572448</v>
      </c>
      <c r="L25" s="5">
        <f t="shared" si="2"/>
        <v>53.025827569421637</v>
      </c>
      <c r="M25" s="5">
        <f t="shared" si="3"/>
        <v>82.796636820801865</v>
      </c>
      <c r="N25" s="5">
        <f t="shared" si="4"/>
        <v>28.723779349097541</v>
      </c>
      <c r="O25" s="5">
        <f t="shared" si="5"/>
        <v>51.506985024677142</v>
      </c>
      <c r="P25" s="5">
        <f t="shared" si="6"/>
        <v>20.859669400284716</v>
      </c>
      <c r="Q25" s="5">
        <f t="shared" si="7"/>
        <v>7.5616874366743234</v>
      </c>
    </row>
    <row r="26" spans="1:20" x14ac:dyDescent="0.25">
      <c r="A26" t="s">
        <v>91</v>
      </c>
      <c r="B26" s="1" t="str">
        <f>_xlfn.XLOOKUP($A26,'Estações de Monitoramento'!D:D,'Estações de Monitoramento'!B:B,0,-1,1)</f>
        <v>São Paulo</v>
      </c>
      <c r="C26" s="1">
        <f>_xlfn.XLOOKUP($A26,'Estações de Monitoramento'!$D:$D,'Estações de Monitoramento'!F:F,0,0,1)</f>
        <v>7397977</v>
      </c>
      <c r="D26" s="1">
        <f>_xlfn.XLOOKUP($A26,'Estações de Monitoramento'!$D:$D,'Estações de Monitoramento'!G:G,0,0,1)</f>
        <v>322013</v>
      </c>
      <c r="E26" s="1">
        <v>18.079999999999998</v>
      </c>
      <c r="F26" s="17">
        <v>7.48751674732054</v>
      </c>
      <c r="G26" s="17">
        <v>0.859248492589197</v>
      </c>
      <c r="H26" s="17">
        <v>10.477006238589199</v>
      </c>
      <c r="I26" s="17">
        <v>3.84874159483183</v>
      </c>
      <c r="J26" s="17">
        <v>8.6137277355860693</v>
      </c>
      <c r="K26" s="17">
        <v>1.9854455404398601</v>
      </c>
      <c r="L26" s="5">
        <f t="shared" si="2"/>
        <v>112.20070145829477</v>
      </c>
      <c r="M26" s="5">
        <f t="shared" si="3"/>
        <v>296.55428247999146</v>
      </c>
      <c r="N26" s="5">
        <f t="shared" si="4"/>
        <v>57.805514136051528</v>
      </c>
      <c r="O26" s="5">
        <f t="shared" si="5"/>
        <v>202.52871579466964</v>
      </c>
      <c r="P26" s="5">
        <f t="shared" si="6"/>
        <v>89.61031058401241</v>
      </c>
      <c r="Q26" s="5">
        <f t="shared" si="7"/>
        <v>259.0346832517472</v>
      </c>
    </row>
    <row r="27" spans="1:20" x14ac:dyDescent="0.25">
      <c r="A27" t="s">
        <v>93</v>
      </c>
      <c r="B27" s="1" t="str">
        <f>_xlfn.XLOOKUP($A27,'Estações de Monitoramento'!D:D,'Estações de Monitoramento'!B:B,0,-1,1)</f>
        <v>São Paulo</v>
      </c>
      <c r="C27" s="1">
        <f>_xlfn.XLOOKUP($A27,'Estações de Monitoramento'!$D:$D,'Estações de Monitoramento'!F:F,0,0,1)</f>
        <v>7394711</v>
      </c>
      <c r="D27" s="1">
        <f>_xlfn.XLOOKUP($A27,'Estações de Monitoramento'!$D:$D,'Estações de Monitoramento'!G:G,0,0,1)</f>
        <v>336644</v>
      </c>
      <c r="E27" s="1">
        <v>14.02</v>
      </c>
      <c r="F27" s="17">
        <v>8.4696931658316998</v>
      </c>
      <c r="G27" s="17">
        <v>1.50777811371327</v>
      </c>
      <c r="H27" s="17">
        <v>18.829282561985401</v>
      </c>
      <c r="I27" s="17">
        <v>11.8673710469219</v>
      </c>
      <c r="J27" s="17">
        <v>9.8057920930780806</v>
      </c>
      <c r="K27" s="17">
        <v>2.8438634142735602</v>
      </c>
      <c r="L27" s="5">
        <f t="shared" si="2"/>
        <v>30.805905953415333</v>
      </c>
      <c r="M27" s="5">
        <f t="shared" si="3"/>
        <v>156.55569653167265</v>
      </c>
      <c r="N27" s="5">
        <f t="shared" si="4"/>
        <v>23.12919876101687</v>
      </c>
      <c r="O27" s="5">
        <f t="shared" si="5"/>
        <v>4.6338114096301171</v>
      </c>
      <c r="P27" s="5">
        <f t="shared" si="6"/>
        <v>17.75954828276322</v>
      </c>
      <c r="Q27" s="5">
        <f t="shared" si="7"/>
        <v>124.90602898281304</v>
      </c>
    </row>
    <row r="28" spans="1:20" x14ac:dyDescent="0.25">
      <c r="A28" t="s">
        <v>65</v>
      </c>
      <c r="B28" s="1" t="str">
        <f>_xlfn.XLOOKUP($A28,'Estações de Monitoramento'!D:D,'Estações de Monitoramento'!B:B,0,-1,1)</f>
        <v>São Paulo</v>
      </c>
      <c r="C28" s="1">
        <f>_xlfn.XLOOKUP($A28,'Estações de Monitoramento'!$D:$D,'Estações de Monitoramento'!F:F,0,0,1)</f>
        <v>7392709</v>
      </c>
      <c r="D28" s="1">
        <f>_xlfn.XLOOKUP($A28,'Estações de Monitoramento'!$D:$D,'Estações de Monitoramento'!G:G,0,0,1)</f>
        <v>322680</v>
      </c>
      <c r="E28" s="1">
        <v>13.2</v>
      </c>
      <c r="F28" s="17">
        <v>3.73961204553212</v>
      </c>
      <c r="G28" s="17">
        <v>0.84650833910440604</v>
      </c>
      <c r="H28" s="17">
        <v>13.023466537409501</v>
      </c>
      <c r="I28" s="17">
        <v>3.73961204553212</v>
      </c>
      <c r="J28" s="17">
        <v>11.4250941002829</v>
      </c>
      <c r="K28" s="17">
        <v>2.1412225250888</v>
      </c>
      <c r="L28" s="5">
        <f t="shared" si="2"/>
        <v>89.498940249040956</v>
      </c>
      <c r="M28" s="5">
        <f t="shared" si="3"/>
        <v>152.60875621581695</v>
      </c>
      <c r="N28" s="5">
        <f t="shared" si="4"/>
        <v>3.1164063414190899E-2</v>
      </c>
      <c r="O28" s="5">
        <f t="shared" si="5"/>
        <v>89.498940249040956</v>
      </c>
      <c r="P28" s="5">
        <f t="shared" si="6"/>
        <v>3.1502909528505665</v>
      </c>
      <c r="Q28" s="5">
        <f t="shared" si="7"/>
        <v>122.29655923960333</v>
      </c>
    </row>
    <row r="29" spans="1:20" x14ac:dyDescent="0.25">
      <c r="A29" t="s">
        <v>1</v>
      </c>
      <c r="B29" s="1" t="str">
        <f>_xlfn.XLOOKUP($A29,'Estações de Monitoramento'!D:D,'Estações de Monitoramento'!B:B,0,-1,1)</f>
        <v>São Paulo</v>
      </c>
      <c r="C29" s="1">
        <f>_xlfn.XLOOKUP($A29,'Estações de Monitoramento'!$D:$D,'Estações de Monitoramento'!F:F,0,0,1)</f>
        <v>7387264</v>
      </c>
      <c r="D29" s="1">
        <f>_xlfn.XLOOKUP($A29,'Estações de Monitoramento'!$D:$D,'Estações de Monitoramento'!G:G,0,0,1)</f>
        <v>330293</v>
      </c>
      <c r="E29" s="1">
        <v>15.8</v>
      </c>
      <c r="F29" s="17">
        <v>9.4744651134918705</v>
      </c>
      <c r="G29" s="17">
        <v>0.77678633336712999</v>
      </c>
      <c r="H29" s="17">
        <v>11.8151868838148</v>
      </c>
      <c r="I29" s="17">
        <v>3.1175115586594702</v>
      </c>
      <c r="J29" s="17">
        <v>10.833715245587999</v>
      </c>
      <c r="K29" s="17">
        <v>2.1360231661085698</v>
      </c>
      <c r="L29" s="5">
        <f t="shared" si="2"/>
        <v>40.012391600431421</v>
      </c>
      <c r="M29" s="5">
        <f t="shared" si="3"/>
        <v>225.69694887330465</v>
      </c>
      <c r="N29" s="5">
        <f t="shared" si="4"/>
        <v>15.878735570921611</v>
      </c>
      <c r="O29" s="5">
        <f t="shared" si="5"/>
        <v>160.8455130647362</v>
      </c>
      <c r="P29" s="5">
        <f t="shared" si="6"/>
        <v>24.663984261905071</v>
      </c>
      <c r="Q29" s="5">
        <f t="shared" si="7"/>
        <v>186.70426291712167</v>
      </c>
    </row>
    <row r="30" spans="1:20" x14ac:dyDescent="0.25">
      <c r="A30" t="s">
        <v>76</v>
      </c>
      <c r="B30" s="1" t="str">
        <f>_xlfn.XLOOKUP($A30,'Estações de Monitoramento'!D:D,'Estações de Monitoramento'!B:B,0,-1,1)</f>
        <v>São Paulo</v>
      </c>
      <c r="C30" s="1">
        <f>_xlfn.XLOOKUP($A30,'Estações de Monitoramento'!$D:$D,'Estações de Monitoramento'!F:F,0,0,1)</f>
        <v>7369511</v>
      </c>
      <c r="D30" s="1">
        <f>_xlfn.XLOOKUP($A30,'Estações de Monitoramento'!$D:$D,'Estações de Monitoramento'!G:G,0,0,1)</f>
        <v>327086</v>
      </c>
      <c r="E30" s="1">
        <v>13.75</v>
      </c>
      <c r="F30" s="17">
        <v>5.2006058167087401</v>
      </c>
      <c r="G30" s="17">
        <v>0.71478196908018199</v>
      </c>
      <c r="H30" s="17">
        <v>6.8134630766438304</v>
      </c>
      <c r="I30" s="17">
        <v>2.3276424128267998</v>
      </c>
      <c r="J30" s="17">
        <v>6.4321338973012301</v>
      </c>
      <c r="K30" s="17">
        <v>1.9462978372189099</v>
      </c>
      <c r="L30" s="5">
        <f t="shared" si="2"/>
        <v>73.092140901294414</v>
      </c>
      <c r="M30" s="5">
        <f t="shared" si="3"/>
        <v>169.91690911361715</v>
      </c>
      <c r="N30" s="5">
        <f t="shared" si="4"/>
        <v>48.115544489083476</v>
      </c>
      <c r="O30" s="5">
        <f t="shared" si="5"/>
        <v>130.47025284925317</v>
      </c>
      <c r="P30" s="5">
        <f t="shared" si="6"/>
        <v>53.551164297027682</v>
      </c>
      <c r="Q30" s="5">
        <f t="shared" si="7"/>
        <v>139.32738474764298</v>
      </c>
    </row>
    <row r="31" spans="1:20" x14ac:dyDescent="0.25">
      <c r="A31" t="s">
        <v>3</v>
      </c>
      <c r="B31" s="1" t="str">
        <f>_xlfn.XLOOKUP($A31,'Estações de Monitoramento'!D:D,'Estações de Monitoramento'!B:B,0,-1,1)</f>
        <v>São Paulo</v>
      </c>
      <c r="C31" s="1">
        <f>_xlfn.XLOOKUP($A31,'Estações de Monitoramento'!$D:$D,'Estações de Monitoramento'!F:F,0,0,1)</f>
        <v>7389978</v>
      </c>
      <c r="D31" s="1">
        <f>_xlfn.XLOOKUP($A31,'Estações de Monitoramento'!$D:$D,'Estações de Monitoramento'!G:G,0,0,1)</f>
        <v>330545</v>
      </c>
      <c r="E31" s="1">
        <v>14.13</v>
      </c>
      <c r="F31" s="17">
        <v>8.7082808499562603</v>
      </c>
      <c r="G31" s="17">
        <v>0.81088463350953599</v>
      </c>
      <c r="H31" s="17">
        <v>11.5132939904884</v>
      </c>
      <c r="I31" s="17">
        <v>3.6159012805475101</v>
      </c>
      <c r="J31" s="17">
        <v>10.0202763001083</v>
      </c>
      <c r="K31" s="17">
        <v>0.81088463350953599</v>
      </c>
      <c r="L31" s="5">
        <f t="shared" si="2"/>
        <v>29.395038541951021</v>
      </c>
      <c r="M31" s="5">
        <f t="shared" si="3"/>
        <v>177.39883414588243</v>
      </c>
      <c r="N31" s="5">
        <f t="shared" si="4"/>
        <v>6.8471503402141272</v>
      </c>
      <c r="O31" s="5">
        <f t="shared" si="5"/>
        <v>110.54627188239252</v>
      </c>
      <c r="P31" s="5">
        <f t="shared" si="6"/>
        <v>16.889828889451529</v>
      </c>
      <c r="Q31" s="5">
        <f t="shared" si="7"/>
        <v>177.39883414588243</v>
      </c>
    </row>
    <row r="32" spans="1:20" x14ac:dyDescent="0.25">
      <c r="A32" t="s">
        <v>12</v>
      </c>
      <c r="B32" s="1" t="str">
        <f>_xlfn.XLOOKUP($A32,'Estações de Monitoramento'!D:D,'Estações de Monitoramento'!B:B,0,-1,1)</f>
        <v>São Paulo</v>
      </c>
      <c r="C32" s="1">
        <f>_xlfn.XLOOKUP($A32,'Estações de Monitoramento'!$D:$D,'Estações de Monitoramento'!F:F,0,0,1)</f>
        <v>7400240</v>
      </c>
      <c r="D32" s="1">
        <f>_xlfn.XLOOKUP($A32,'Estações de Monitoramento'!$D:$D,'Estações de Monitoramento'!G:G,0,0,1)</f>
        <v>354934</v>
      </c>
      <c r="E32" s="1">
        <v>14.23</v>
      </c>
      <c r="F32" s="17">
        <v>4.2821954530879403</v>
      </c>
      <c r="G32" s="17">
        <v>0.70868764720032995</v>
      </c>
      <c r="H32" s="17">
        <v>5.9788983384302696</v>
      </c>
      <c r="I32" s="17">
        <v>2.40539406977615</v>
      </c>
      <c r="J32" s="17">
        <v>5.7828895989874702</v>
      </c>
      <c r="K32" s="17">
        <v>2.20936817366908</v>
      </c>
      <c r="L32" s="5">
        <f t="shared" si="2"/>
        <v>98.958815303564265</v>
      </c>
      <c r="M32" s="5">
        <f t="shared" si="3"/>
        <v>182.82588774197296</v>
      </c>
      <c r="N32" s="5">
        <f t="shared" si="4"/>
        <v>68.080678629558776</v>
      </c>
      <c r="O32" s="5">
        <f t="shared" si="5"/>
        <v>139.82130540508504</v>
      </c>
      <c r="P32" s="5">
        <f t="shared" si="6"/>
        <v>71.353674126894063</v>
      </c>
      <c r="Q32" s="5">
        <f t="shared" si="7"/>
        <v>144.49558950419984</v>
      </c>
    </row>
    <row r="33" spans="1:17" x14ac:dyDescent="0.25">
      <c r="A33" t="s">
        <v>95</v>
      </c>
      <c r="B33" s="1" t="str">
        <f>_xlfn.XLOOKUP($A33,'Estações de Monitoramento'!D:D,'Estações de Monitoramento'!B:B,0,-1,1)</f>
        <v>São Paulo</v>
      </c>
      <c r="C33" s="1">
        <f>_xlfn.XLOOKUP($A33,'Estações de Monitoramento'!$D:$D,'Estações de Monitoramento'!F:F,0,0,1)</f>
        <v>7395221</v>
      </c>
      <c r="D33" s="1">
        <f>_xlfn.XLOOKUP($A33,'Estações de Monitoramento'!$D:$D,'Estações de Monitoramento'!G:G,0,0,1)</f>
        <v>333855</v>
      </c>
      <c r="E33" s="1">
        <v>14.7</v>
      </c>
      <c r="F33" s="17">
        <v>8.1508904161620492</v>
      </c>
      <c r="G33" s="17">
        <v>1.02278737197642</v>
      </c>
      <c r="H33" s="17">
        <v>13.375194243131901</v>
      </c>
      <c r="I33" s="17">
        <v>6.2470947466714302</v>
      </c>
      <c r="J33" s="17">
        <v>9.4442313149870394</v>
      </c>
      <c r="K33" s="17">
        <v>2.3161145980382298</v>
      </c>
      <c r="L33" s="5">
        <f t="shared" si="2"/>
        <v>42.890836341118089</v>
      </c>
      <c r="M33" s="5">
        <f t="shared" si="3"/>
        <v>187.06614527216766</v>
      </c>
      <c r="N33" s="5">
        <f t="shared" si="4"/>
        <v>1.7551102934308551</v>
      </c>
      <c r="O33" s="5">
        <f t="shared" si="5"/>
        <v>71.45160722174974</v>
      </c>
      <c r="P33" s="5">
        <f t="shared" si="6"/>
        <v>27.623104470362858</v>
      </c>
      <c r="Q33" s="5">
        <f t="shared" si="7"/>
        <v>153.36061764892182</v>
      </c>
    </row>
    <row r="34" spans="1:17" x14ac:dyDescent="0.25">
      <c r="A34" t="s">
        <v>13</v>
      </c>
      <c r="B34" s="1" t="str">
        <f>_xlfn.XLOOKUP($A34,'Estações de Monitoramento'!D:D,'Estações de Monitoramento'!B:B,0,-1,1)</f>
        <v>São Paulo</v>
      </c>
      <c r="C34" s="1">
        <f>_xlfn.XLOOKUP($A34,'Estações de Monitoramento'!$D:$D,'Estações de Monitoramento'!F:F,0,0,1)</f>
        <v>7404863</v>
      </c>
      <c r="D34" s="1">
        <f>_xlfn.XLOOKUP($A34,'Estações de Monitoramento'!$D:$D,'Estações de Monitoramento'!G:G,0,0,1)</f>
        <v>319602</v>
      </c>
      <c r="E34" s="1">
        <v>10</v>
      </c>
      <c r="F34" s="17">
        <v>9.9988264659401196</v>
      </c>
      <c r="G34" s="17">
        <v>0.82348301924218403</v>
      </c>
      <c r="H34" s="17">
        <v>12.163298046721801</v>
      </c>
      <c r="I34" s="17">
        <v>2.9879582910358802</v>
      </c>
      <c r="J34" s="17">
        <v>11.090087015557399</v>
      </c>
      <c r="K34" s="17">
        <v>1.91472929710679</v>
      </c>
      <c r="L34" s="5">
        <f t="shared" si="2"/>
        <v>1.3771821896993979E-6</v>
      </c>
      <c r="M34" s="5">
        <f t="shared" si="3"/>
        <v>84.208463898136543</v>
      </c>
      <c r="N34" s="5">
        <f t="shared" si="4"/>
        <v>4.679858438950359</v>
      </c>
      <c r="O34" s="5">
        <f t="shared" si="5"/>
        <v>49.168728928252449</v>
      </c>
      <c r="P34" s="5">
        <f t="shared" si="6"/>
        <v>1.1882897014868379</v>
      </c>
      <c r="Q34" s="5">
        <f t="shared" si="7"/>
        <v>65.371602339063259</v>
      </c>
    </row>
    <row r="35" spans="1:17" x14ac:dyDescent="0.25">
      <c r="A35" t="s">
        <v>8</v>
      </c>
      <c r="B35" s="1" t="str">
        <f>_xlfn.XLOOKUP($A35,'Estações de Monitoramento'!D:D,'Estações de Monitoramento'!B:B,0,-1,1)</f>
        <v>São Paulo</v>
      </c>
      <c r="C35" s="1">
        <f>_xlfn.XLOOKUP($A35,'Estações de Monitoramento'!$D:$D,'Estações de Monitoramento'!F:F,0,0,1)</f>
        <v>7393293</v>
      </c>
      <c r="D35" s="1">
        <f>_xlfn.XLOOKUP($A35,'Estações de Monitoramento'!$D:$D,'Estações de Monitoramento'!G:G,0,0,1)</f>
        <v>326287</v>
      </c>
      <c r="E35" s="1">
        <v>15.24</v>
      </c>
      <c r="F35" s="17">
        <v>7.62380376022303</v>
      </c>
      <c r="G35" s="17">
        <v>0.822619874249362</v>
      </c>
      <c r="H35" s="17">
        <v>10.4526789932757</v>
      </c>
      <c r="I35" s="17">
        <v>3.6514986695244498</v>
      </c>
      <c r="J35" s="17">
        <v>8.8212112267982192</v>
      </c>
      <c r="K35" s="17">
        <v>2.0200136027395601</v>
      </c>
      <c r="L35" s="5">
        <f t="shared" si="2"/>
        <v>58.006445162792858</v>
      </c>
      <c r="M35" s="5">
        <f t="shared" si="3"/>
        <v>207.86084969038947</v>
      </c>
      <c r="N35" s="5">
        <f t="shared" si="4"/>
        <v>22.918442421423762</v>
      </c>
      <c r="O35" s="5">
        <f t="shared" si="5"/>
        <v>134.2933630864336</v>
      </c>
      <c r="P35" s="5">
        <f t="shared" si="6"/>
        <v>41.200849314981227</v>
      </c>
      <c r="Q35" s="5">
        <f t="shared" si="7"/>
        <v>174.76804034375107</v>
      </c>
    </row>
    <row r="36" spans="1:17" x14ac:dyDescent="0.25">
      <c r="A36" t="s">
        <v>10</v>
      </c>
      <c r="B36" s="1" t="str">
        <f>_xlfn.XLOOKUP($A36,'Estações de Monitoramento'!D:D,'Estações de Monitoramento'!B:B,0,-1,1)</f>
        <v>São Paulo</v>
      </c>
      <c r="C36" s="1">
        <f>_xlfn.XLOOKUP($A36,'Estações de Monitoramento'!$D:$D,'Estações de Monitoramento'!F:F,0,0,1)</f>
        <v>7399522</v>
      </c>
      <c r="D36" s="1">
        <f>_xlfn.XLOOKUP($A36,'Estações de Monitoramento'!$D:$D,'Estações de Monitoramento'!G:G,0,0,1)</f>
        <v>333675</v>
      </c>
      <c r="E36" s="1">
        <v>15.09</v>
      </c>
      <c r="F36" s="17">
        <v>6.9416735839185</v>
      </c>
      <c r="G36" s="17">
        <v>0.89201669366914405</v>
      </c>
      <c r="H36" s="17">
        <v>10.701370843404099</v>
      </c>
      <c r="I36" s="17">
        <v>4.6517175498120702</v>
      </c>
      <c r="J36" s="17">
        <v>8.1562637182162501</v>
      </c>
      <c r="K36" s="17">
        <v>2.1065929557323</v>
      </c>
      <c r="L36" s="5">
        <f t="shared" si="2"/>
        <v>66.395223383011569</v>
      </c>
      <c r="M36" s="5">
        <f t="shared" si="3"/>
        <v>201.58272996684968</v>
      </c>
      <c r="N36" s="5">
        <f t="shared" si="4"/>
        <v>19.260065874123647</v>
      </c>
      <c r="O36" s="5">
        <f t="shared" si="5"/>
        <v>108.95774050990134</v>
      </c>
      <c r="P36" s="5">
        <f t="shared" si="6"/>
        <v>48.076698825324343</v>
      </c>
      <c r="Q36" s="5">
        <f t="shared" si="7"/>
        <v>168.56885847714014</v>
      </c>
    </row>
    <row r="37" spans="1:17" x14ac:dyDescent="0.25">
      <c r="A37" t="s">
        <v>119</v>
      </c>
      <c r="B37" s="1" t="str">
        <f>_xlfn.XLOOKUP($A37,'Estações de Monitoramento'!D:D,'Estações de Monitoramento'!B:B,0,-1,1)</f>
        <v>São Sebastião</v>
      </c>
      <c r="C37" s="1">
        <f>_xlfn.XLOOKUP($A37,'Estações de Monitoramento'!$D:$D,'Estações de Monitoramento'!F:F,0,0,1)</f>
        <v>7367280</v>
      </c>
      <c r="D37" s="1">
        <f>_xlfn.XLOOKUP($A37,'Estações de Monitoramento'!$D:$D,'Estações de Monitoramento'!G:G,0,0,1)</f>
        <v>459249</v>
      </c>
      <c r="E37" s="1">
        <v>7.88</v>
      </c>
      <c r="F37" s="17">
        <v>0.73068405623606303</v>
      </c>
      <c r="G37" s="17">
        <v>0.69716173743742904</v>
      </c>
      <c r="H37" s="17">
        <v>2.6999364016579301</v>
      </c>
      <c r="I37" s="17">
        <v>2.3874670570706198</v>
      </c>
      <c r="J37" s="17">
        <v>0.86710691896530501</v>
      </c>
      <c r="K37" s="17">
        <v>0.56074186938565695</v>
      </c>
      <c r="L37" s="5">
        <f t="shared" si="2"/>
        <v>51.112718463757233</v>
      </c>
      <c r="M37" s="5">
        <f t="shared" si="3"/>
        <v>51.593165506132898</v>
      </c>
      <c r="N37" s="5">
        <f t="shared" si="4"/>
        <v>26.833058882868592</v>
      </c>
      <c r="O37" s="5">
        <f t="shared" si="5"/>
        <v>30.167918129164473</v>
      </c>
      <c r="P37" s="5">
        <f t="shared" si="6"/>
        <v>49.18066936602429</v>
      </c>
      <c r="Q37" s="5">
        <f t="shared" si="7"/>
        <v>53.571539582564164</v>
      </c>
    </row>
    <row r="38" spans="1:17" x14ac:dyDescent="0.25">
      <c r="A38" t="s">
        <v>11</v>
      </c>
      <c r="B38" s="1" t="str">
        <f>_xlfn.XLOOKUP($A38,'Estações de Monitoramento'!D:D,'Estações de Monitoramento'!B:B,0,-1,1)</f>
        <v>Taubaté</v>
      </c>
      <c r="C38" s="1">
        <f>_xlfn.XLOOKUP($A38,'Estações de Monitoramento'!$D:$D,'Estações de Monitoramento'!F:F,0,0,1)</f>
        <v>7452783</v>
      </c>
      <c r="D38" s="1">
        <f>_xlfn.XLOOKUP($A38,'Estações de Monitoramento'!$D:$D,'Estações de Monitoramento'!G:G,0,0,1)</f>
        <v>441004</v>
      </c>
      <c r="E38" s="1">
        <v>10.68</v>
      </c>
      <c r="F38" s="17">
        <v>1.61660594351216</v>
      </c>
      <c r="G38" s="17">
        <v>1.0579424326150599</v>
      </c>
      <c r="H38" s="17">
        <v>2.90247227681858</v>
      </c>
      <c r="I38" s="17">
        <v>2.11298463290996</v>
      </c>
      <c r="J38" s="17">
        <v>1.8559775077609399</v>
      </c>
      <c r="K38" s="17">
        <v>1.29730949246412</v>
      </c>
      <c r="L38" s="5">
        <f t="shared" si="2"/>
        <v>82.145111823179079</v>
      </c>
      <c r="M38" s="5">
        <f t="shared" si="3"/>
        <v>92.583991830069763</v>
      </c>
      <c r="N38" s="5">
        <f t="shared" si="4"/>
        <v>60.48993748485556</v>
      </c>
      <c r="O38" s="5">
        <f t="shared" si="5"/>
        <v>73.393752299956887</v>
      </c>
      <c r="P38" s="5">
        <f t="shared" si="6"/>
        <v>77.863372943540824</v>
      </c>
      <c r="Q38" s="5">
        <f t="shared" si="7"/>
        <v>88.034881160203909</v>
      </c>
    </row>
    <row r="40" spans="1:17" x14ac:dyDescent="0.25">
      <c r="A40" t="s">
        <v>138</v>
      </c>
      <c r="E40" s="1">
        <v>31</v>
      </c>
    </row>
  </sheetData>
  <autoFilter ref="A7:K38" xr:uid="{DBCC9C1E-CF81-40E0-BD14-7CD089648F4B}">
    <sortState xmlns:xlrd2="http://schemas.microsoft.com/office/spreadsheetml/2017/richdata2" ref="A10:K38">
      <sortCondition ref="B7:B38"/>
    </sortState>
  </autoFilter>
  <mergeCells count="4">
    <mergeCell ref="F5:K5"/>
    <mergeCell ref="E5:E6"/>
    <mergeCell ref="L5:Q5"/>
    <mergeCell ref="A5:A7"/>
  </mergeCells>
  <phoneticPr fontId="4" type="noConversion"/>
  <conditionalFormatting sqref="E3:J3">
    <cfRule type="colorScale" priority="1">
      <colorScale>
        <cfvo type="min"/>
        <cfvo type="percentile" val="50"/>
        <cfvo type="max"/>
        <color theme="9"/>
        <color rgb="FFFFEB84"/>
        <color theme="5"/>
      </colorScale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BA0-A552-4A63-A693-A5ABA17AE980}">
  <dimension ref="A1:W85"/>
  <sheetViews>
    <sheetView workbookViewId="0">
      <selection activeCell="F12" sqref="F12"/>
    </sheetView>
  </sheetViews>
  <sheetFormatPr defaultRowHeight="15" x14ac:dyDescent="0.25"/>
  <cols>
    <col min="1" max="1" width="3.28515625" bestFit="1" customWidth="1"/>
    <col min="2" max="2" width="22.7109375" bestFit="1" customWidth="1"/>
    <col min="3" max="3" width="4.85546875" bestFit="1" customWidth="1"/>
    <col min="4" max="4" width="33.5703125" bestFit="1" customWidth="1"/>
    <col min="5" max="5" width="11.140625" bestFit="1" customWidth="1"/>
    <col min="7" max="7" width="11.140625" bestFit="1" customWidth="1"/>
    <col min="8" max="8" width="12.42578125" bestFit="1" customWidth="1"/>
    <col min="9" max="9" width="11.42578125" bestFit="1" customWidth="1"/>
    <col min="10" max="10" width="8.42578125" bestFit="1" customWidth="1"/>
    <col min="11" max="11" width="5" bestFit="1" customWidth="1"/>
    <col min="12" max="12" width="21.140625" bestFit="1" customWidth="1"/>
    <col min="13" max="13" width="5" bestFit="1" customWidth="1"/>
    <col min="14" max="14" width="12.28515625" bestFit="1" customWidth="1"/>
    <col min="15" max="15" width="5.7109375" bestFit="1" customWidth="1"/>
    <col min="16" max="16" width="6.28515625" bestFit="1" customWidth="1"/>
    <col min="17" max="22" width="5" bestFit="1" customWidth="1"/>
    <col min="23" max="23" width="8.140625" bestFit="1" customWidth="1"/>
  </cols>
  <sheetData>
    <row r="1" spans="1:23" x14ac:dyDescent="0.2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</row>
    <row r="2" spans="1:23" x14ac:dyDescent="0.25">
      <c r="A2" t="s">
        <v>44</v>
      </c>
      <c r="B2" t="s">
        <v>45</v>
      </c>
      <c r="C2">
        <v>1</v>
      </c>
      <c r="D2" t="s">
        <v>45</v>
      </c>
      <c r="E2" t="s">
        <v>46</v>
      </c>
      <c r="F2">
        <v>7485068</v>
      </c>
      <c r="G2">
        <v>258896</v>
      </c>
      <c r="H2" t="s">
        <v>47</v>
      </c>
      <c r="I2" t="s">
        <v>48</v>
      </c>
      <c r="J2" t="s">
        <v>48</v>
      </c>
      <c r="K2" t="s">
        <v>48</v>
      </c>
      <c r="L2" t="s">
        <v>49</v>
      </c>
      <c r="M2" t="s">
        <v>48</v>
      </c>
      <c r="N2" t="s">
        <v>48</v>
      </c>
      <c r="O2" t="s">
        <v>49</v>
      </c>
      <c r="P2" t="s">
        <v>48</v>
      </c>
      <c r="Q2" t="s">
        <v>48</v>
      </c>
      <c r="R2" t="s">
        <v>48</v>
      </c>
      <c r="S2" t="s">
        <v>48</v>
      </c>
      <c r="T2" t="s">
        <v>49</v>
      </c>
      <c r="U2" t="s">
        <v>48</v>
      </c>
      <c r="V2" t="s">
        <v>48</v>
      </c>
      <c r="W2" t="s">
        <v>48</v>
      </c>
    </row>
    <row r="3" spans="1:23" x14ac:dyDescent="0.25">
      <c r="A3" t="s">
        <v>44</v>
      </c>
      <c r="B3" t="s">
        <v>50</v>
      </c>
      <c r="C3">
        <v>2</v>
      </c>
      <c r="D3" t="s">
        <v>50</v>
      </c>
      <c r="E3" t="s">
        <v>46</v>
      </c>
      <c r="F3">
        <v>7657071</v>
      </c>
      <c r="G3">
        <v>558199</v>
      </c>
      <c r="H3" t="s">
        <v>51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49</v>
      </c>
      <c r="P3" t="s">
        <v>48</v>
      </c>
      <c r="Q3" t="s">
        <v>48</v>
      </c>
      <c r="R3" t="s">
        <v>48</v>
      </c>
      <c r="S3" t="s">
        <v>48</v>
      </c>
      <c r="T3" t="s">
        <v>49</v>
      </c>
      <c r="U3" t="s">
        <v>48</v>
      </c>
      <c r="V3" t="s">
        <v>48</v>
      </c>
      <c r="W3" t="s">
        <v>48</v>
      </c>
    </row>
    <row r="4" spans="1:23" x14ac:dyDescent="0.25">
      <c r="A4" t="s">
        <v>44</v>
      </c>
      <c r="B4" t="s">
        <v>52</v>
      </c>
      <c r="C4">
        <v>3</v>
      </c>
      <c r="D4" t="s">
        <v>52</v>
      </c>
      <c r="E4" t="s">
        <v>46</v>
      </c>
      <c r="F4">
        <v>7588591</v>
      </c>
      <c r="G4">
        <v>791007</v>
      </c>
      <c r="H4" t="s">
        <v>51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49</v>
      </c>
      <c r="P4" t="s">
        <v>48</v>
      </c>
      <c r="Q4" t="s">
        <v>49</v>
      </c>
      <c r="R4" t="s">
        <v>49</v>
      </c>
      <c r="S4" t="s">
        <v>49</v>
      </c>
      <c r="T4" t="s">
        <v>49</v>
      </c>
      <c r="U4" t="s">
        <v>48</v>
      </c>
      <c r="V4" t="s">
        <v>48</v>
      </c>
      <c r="W4" t="s">
        <v>48</v>
      </c>
    </row>
    <row r="5" spans="1:23" x14ac:dyDescent="0.25">
      <c r="A5" t="s">
        <v>44</v>
      </c>
      <c r="B5" t="s">
        <v>53</v>
      </c>
      <c r="C5">
        <v>4</v>
      </c>
      <c r="D5" t="s">
        <v>53</v>
      </c>
      <c r="E5" t="s">
        <v>46</v>
      </c>
      <c r="F5">
        <v>7529779</v>
      </c>
      <c r="G5">
        <v>696439</v>
      </c>
      <c r="H5" t="s">
        <v>51</v>
      </c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49</v>
      </c>
      <c r="P5" t="s">
        <v>48</v>
      </c>
      <c r="Q5" t="s">
        <v>49</v>
      </c>
      <c r="R5" t="s">
        <v>49</v>
      </c>
      <c r="S5" t="s">
        <v>49</v>
      </c>
      <c r="T5" t="s">
        <v>49</v>
      </c>
      <c r="U5" t="s">
        <v>48</v>
      </c>
      <c r="V5" t="s">
        <v>48</v>
      </c>
      <c r="W5" t="s">
        <v>48</v>
      </c>
    </row>
    <row r="6" spans="1:23" x14ac:dyDescent="0.25">
      <c r="A6" t="s">
        <v>44</v>
      </c>
      <c r="B6" t="s">
        <v>54</v>
      </c>
      <c r="C6">
        <v>5</v>
      </c>
      <c r="D6" t="s">
        <v>55</v>
      </c>
      <c r="E6" t="s">
        <v>46</v>
      </c>
      <c r="F6">
        <v>7465796</v>
      </c>
      <c r="G6">
        <v>288991</v>
      </c>
      <c r="H6" t="s">
        <v>47</v>
      </c>
      <c r="I6" t="s">
        <v>48</v>
      </c>
      <c r="J6" t="s">
        <v>48</v>
      </c>
      <c r="K6" t="s">
        <v>49</v>
      </c>
      <c r="L6" t="s">
        <v>48</v>
      </c>
      <c r="M6" t="s">
        <v>48</v>
      </c>
      <c r="N6" t="s">
        <v>48</v>
      </c>
      <c r="O6" t="s">
        <v>49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</row>
    <row r="7" spans="1:23" x14ac:dyDescent="0.25">
      <c r="A7" t="s">
        <v>44</v>
      </c>
      <c r="B7" t="s">
        <v>54</v>
      </c>
      <c r="C7">
        <v>6</v>
      </c>
      <c r="D7" t="s">
        <v>56</v>
      </c>
      <c r="E7" t="s">
        <v>46</v>
      </c>
      <c r="F7">
        <v>7468884</v>
      </c>
      <c r="G7">
        <v>288767</v>
      </c>
      <c r="H7" t="s">
        <v>47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49</v>
      </c>
      <c r="P7" t="s">
        <v>48</v>
      </c>
      <c r="Q7" t="s">
        <v>49</v>
      </c>
      <c r="R7" t="s">
        <v>49</v>
      </c>
      <c r="S7" t="s">
        <v>49</v>
      </c>
      <c r="T7" t="s">
        <v>49</v>
      </c>
      <c r="U7" t="s">
        <v>48</v>
      </c>
      <c r="V7" t="s">
        <v>48</v>
      </c>
      <c r="W7" t="s">
        <v>48</v>
      </c>
    </row>
    <row r="8" spans="1:23" x14ac:dyDescent="0.25">
      <c r="A8" t="s">
        <v>44</v>
      </c>
      <c r="B8" t="s">
        <v>54</v>
      </c>
      <c r="C8">
        <v>7</v>
      </c>
      <c r="D8" t="s">
        <v>57</v>
      </c>
      <c r="E8" t="s">
        <v>46</v>
      </c>
      <c r="F8">
        <v>7460810</v>
      </c>
      <c r="G8">
        <v>282693</v>
      </c>
      <c r="H8" t="s">
        <v>47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49</v>
      </c>
      <c r="Q8" t="s">
        <v>48</v>
      </c>
      <c r="R8" t="s">
        <v>48</v>
      </c>
      <c r="S8" t="s">
        <v>48</v>
      </c>
      <c r="T8" t="s">
        <v>49</v>
      </c>
      <c r="U8" t="s">
        <v>48</v>
      </c>
      <c r="V8" t="s">
        <v>48</v>
      </c>
      <c r="W8" t="s">
        <v>48</v>
      </c>
    </row>
    <row r="9" spans="1:23" x14ac:dyDescent="0.25">
      <c r="A9" t="s">
        <v>44</v>
      </c>
      <c r="B9" t="s">
        <v>58</v>
      </c>
      <c r="C9">
        <v>8</v>
      </c>
      <c r="D9" t="s">
        <v>59</v>
      </c>
      <c r="E9" t="s">
        <v>60</v>
      </c>
      <c r="F9">
        <v>7396492</v>
      </c>
      <c r="G9">
        <v>332112</v>
      </c>
      <c r="H9" t="s">
        <v>47</v>
      </c>
      <c r="I9" t="s">
        <v>48</v>
      </c>
      <c r="J9" t="s">
        <v>48</v>
      </c>
      <c r="K9" t="s">
        <v>48</v>
      </c>
      <c r="L9" t="s">
        <v>48</v>
      </c>
      <c r="M9" t="s">
        <v>49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49</v>
      </c>
      <c r="W9" t="s">
        <v>48</v>
      </c>
    </row>
    <row r="10" spans="1:23" x14ac:dyDescent="0.25">
      <c r="A10" t="s">
        <v>44</v>
      </c>
      <c r="B10" t="s">
        <v>58</v>
      </c>
      <c r="C10">
        <v>9</v>
      </c>
      <c r="D10" t="s">
        <v>61</v>
      </c>
      <c r="E10" t="s">
        <v>46</v>
      </c>
      <c r="F10">
        <v>7381358</v>
      </c>
      <c r="G10">
        <v>318469</v>
      </c>
      <c r="H10" t="s">
        <v>47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49</v>
      </c>
      <c r="P10" t="s">
        <v>48</v>
      </c>
      <c r="Q10" t="s">
        <v>48</v>
      </c>
      <c r="R10" t="s">
        <v>48</v>
      </c>
      <c r="S10" t="s">
        <v>48</v>
      </c>
      <c r="T10" t="s">
        <v>49</v>
      </c>
      <c r="U10" t="s">
        <v>48</v>
      </c>
      <c r="V10" t="s">
        <v>48</v>
      </c>
      <c r="W10" t="s">
        <v>48</v>
      </c>
    </row>
    <row r="11" spans="1:23" x14ac:dyDescent="0.25">
      <c r="A11" t="s">
        <v>44</v>
      </c>
      <c r="B11" t="s">
        <v>62</v>
      </c>
      <c r="C11">
        <v>10</v>
      </c>
      <c r="D11" t="s">
        <v>62</v>
      </c>
      <c r="E11" t="s">
        <v>46</v>
      </c>
      <c r="F11">
        <v>7396454</v>
      </c>
      <c r="G11">
        <v>312589</v>
      </c>
      <c r="H11" t="s">
        <v>47</v>
      </c>
      <c r="I11" t="s">
        <v>48</v>
      </c>
      <c r="J11" t="s">
        <v>48</v>
      </c>
      <c r="K11" t="s">
        <v>49</v>
      </c>
      <c r="L11" t="s">
        <v>48</v>
      </c>
      <c r="M11" t="s">
        <v>48</v>
      </c>
      <c r="N11" t="s">
        <v>48</v>
      </c>
      <c r="O11" t="s">
        <v>49</v>
      </c>
      <c r="P11" t="s">
        <v>48</v>
      </c>
      <c r="Q11" t="s">
        <v>48</v>
      </c>
      <c r="R11" t="s">
        <v>48</v>
      </c>
      <c r="S11" t="s">
        <v>48</v>
      </c>
      <c r="T11" t="s">
        <v>49</v>
      </c>
      <c r="U11" t="s">
        <v>48</v>
      </c>
      <c r="V11" t="s">
        <v>48</v>
      </c>
      <c r="W11" t="s">
        <v>48</v>
      </c>
    </row>
    <row r="12" spans="1:23" x14ac:dyDescent="0.25">
      <c r="A12" t="s">
        <v>44</v>
      </c>
      <c r="B12" t="s">
        <v>63</v>
      </c>
      <c r="C12">
        <v>11</v>
      </c>
      <c r="D12" t="s">
        <v>63</v>
      </c>
      <c r="E12" t="s">
        <v>46</v>
      </c>
      <c r="F12">
        <v>7660813</v>
      </c>
      <c r="G12">
        <v>709450</v>
      </c>
      <c r="H12" t="s">
        <v>51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49</v>
      </c>
      <c r="P12" t="s">
        <v>48</v>
      </c>
      <c r="Q12" t="s">
        <v>49</v>
      </c>
      <c r="R12" t="s">
        <v>49</v>
      </c>
      <c r="S12" t="s">
        <v>49</v>
      </c>
      <c r="T12" t="s">
        <v>49</v>
      </c>
      <c r="U12" t="s">
        <v>48</v>
      </c>
      <c r="V12" t="s">
        <v>48</v>
      </c>
      <c r="W12" t="s">
        <v>48</v>
      </c>
    </row>
    <row r="13" spans="1:23" x14ac:dyDescent="0.25">
      <c r="A13" t="s">
        <v>44</v>
      </c>
      <c r="B13" t="s">
        <v>58</v>
      </c>
      <c r="C13">
        <v>12</v>
      </c>
      <c r="D13" t="s">
        <v>64</v>
      </c>
      <c r="E13" t="s">
        <v>46</v>
      </c>
      <c r="F13">
        <v>7394205</v>
      </c>
      <c r="G13">
        <v>329269</v>
      </c>
      <c r="H13" t="s">
        <v>47</v>
      </c>
      <c r="I13" t="s">
        <v>48</v>
      </c>
      <c r="J13" t="s">
        <v>48</v>
      </c>
      <c r="K13" t="s">
        <v>49</v>
      </c>
      <c r="L13" t="s">
        <v>48</v>
      </c>
      <c r="M13" t="s">
        <v>48</v>
      </c>
      <c r="N13" t="s">
        <v>48</v>
      </c>
      <c r="O13" t="s">
        <v>49</v>
      </c>
      <c r="P13" t="s">
        <v>48</v>
      </c>
      <c r="Q13" t="s">
        <v>49</v>
      </c>
      <c r="R13" t="s">
        <v>49</v>
      </c>
      <c r="S13" t="s">
        <v>49</v>
      </c>
      <c r="T13" t="s">
        <v>48</v>
      </c>
      <c r="U13" t="s">
        <v>48</v>
      </c>
      <c r="V13" t="s">
        <v>49</v>
      </c>
      <c r="W13" t="s">
        <v>48</v>
      </c>
    </row>
    <row r="14" spans="1:23" x14ac:dyDescent="0.25">
      <c r="A14" t="s">
        <v>44</v>
      </c>
      <c r="B14" t="s">
        <v>58</v>
      </c>
      <c r="C14">
        <v>13</v>
      </c>
      <c r="D14" t="s">
        <v>64</v>
      </c>
      <c r="E14" t="s">
        <v>60</v>
      </c>
      <c r="F14">
        <v>7394205</v>
      </c>
      <c r="G14">
        <v>329269</v>
      </c>
      <c r="H14" t="s">
        <v>47</v>
      </c>
      <c r="I14" t="s">
        <v>48</v>
      </c>
      <c r="J14" t="s">
        <v>48</v>
      </c>
      <c r="K14" t="s">
        <v>48</v>
      </c>
      <c r="L14" t="s">
        <v>48</v>
      </c>
      <c r="M14" t="s">
        <v>49</v>
      </c>
      <c r="N14" t="s">
        <v>48</v>
      </c>
      <c r="O14" t="s">
        <v>48</v>
      </c>
      <c r="P14" t="s">
        <v>49</v>
      </c>
      <c r="Q14" t="s">
        <v>48</v>
      </c>
      <c r="R14" t="s">
        <v>48</v>
      </c>
      <c r="S14" t="s">
        <v>48</v>
      </c>
      <c r="T14" t="s">
        <v>48</v>
      </c>
      <c r="U14" t="s">
        <v>49</v>
      </c>
      <c r="V14" t="s">
        <v>49</v>
      </c>
      <c r="W14" t="s">
        <v>48</v>
      </c>
    </row>
    <row r="15" spans="1:23" x14ac:dyDescent="0.25">
      <c r="A15" t="s">
        <v>44</v>
      </c>
      <c r="B15" t="s">
        <v>58</v>
      </c>
      <c r="C15">
        <v>14</v>
      </c>
      <c r="D15" t="s">
        <v>65</v>
      </c>
      <c r="E15" t="s">
        <v>46</v>
      </c>
      <c r="F15">
        <v>7392709</v>
      </c>
      <c r="G15">
        <v>322680</v>
      </c>
      <c r="H15" t="s">
        <v>47</v>
      </c>
      <c r="I15" t="s">
        <v>48</v>
      </c>
      <c r="J15" t="s">
        <v>48</v>
      </c>
      <c r="K15" t="s">
        <v>48</v>
      </c>
      <c r="L15" t="s">
        <v>48</v>
      </c>
      <c r="M15" t="s">
        <v>48</v>
      </c>
      <c r="N15" t="s">
        <v>48</v>
      </c>
      <c r="O15" t="s">
        <v>48</v>
      </c>
      <c r="P15" t="s">
        <v>49</v>
      </c>
      <c r="Q15" t="s">
        <v>48</v>
      </c>
      <c r="R15" t="s">
        <v>48</v>
      </c>
      <c r="S15" t="s">
        <v>48</v>
      </c>
      <c r="T15" t="s">
        <v>49</v>
      </c>
      <c r="U15" t="s">
        <v>48</v>
      </c>
      <c r="V15" t="s">
        <v>48</v>
      </c>
      <c r="W15" t="s">
        <v>48</v>
      </c>
    </row>
    <row r="16" spans="1:23" x14ac:dyDescent="0.25">
      <c r="A16" t="s">
        <v>44</v>
      </c>
      <c r="B16" t="s">
        <v>58</v>
      </c>
      <c r="C16">
        <v>15</v>
      </c>
      <c r="D16" t="s">
        <v>1</v>
      </c>
      <c r="E16" t="s">
        <v>46</v>
      </c>
      <c r="F16">
        <v>7387264</v>
      </c>
      <c r="G16">
        <v>330293</v>
      </c>
      <c r="H16" t="s">
        <v>66</v>
      </c>
      <c r="I16" t="s">
        <v>48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49</v>
      </c>
      <c r="P16" t="s">
        <v>49</v>
      </c>
      <c r="Q16" t="s">
        <v>49</v>
      </c>
      <c r="R16" t="s">
        <v>49</v>
      </c>
      <c r="S16" t="s">
        <v>49</v>
      </c>
      <c r="T16" t="s">
        <v>48</v>
      </c>
      <c r="U16" t="s">
        <v>48</v>
      </c>
      <c r="V16" t="s">
        <v>49</v>
      </c>
      <c r="W16" t="s">
        <v>48</v>
      </c>
    </row>
    <row r="17" spans="1:23" x14ac:dyDescent="0.25">
      <c r="A17" t="s">
        <v>44</v>
      </c>
      <c r="B17" t="s">
        <v>67</v>
      </c>
      <c r="C17">
        <v>16</v>
      </c>
      <c r="D17" t="s">
        <v>68</v>
      </c>
      <c r="E17" t="s">
        <v>60</v>
      </c>
      <c r="F17">
        <v>7511853</v>
      </c>
      <c r="G17">
        <v>246119</v>
      </c>
      <c r="H17" t="s">
        <v>47</v>
      </c>
      <c r="I17" t="s">
        <v>48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49</v>
      </c>
      <c r="P17" t="s">
        <v>48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t="s">
        <v>48</v>
      </c>
    </row>
    <row r="18" spans="1:23" x14ac:dyDescent="0.25">
      <c r="A18" t="s">
        <v>44</v>
      </c>
      <c r="B18" t="s">
        <v>69</v>
      </c>
      <c r="C18">
        <v>17</v>
      </c>
      <c r="D18" t="s">
        <v>70</v>
      </c>
      <c r="E18" t="s">
        <v>46</v>
      </c>
      <c r="F18">
        <v>7358443</v>
      </c>
      <c r="G18">
        <v>355580</v>
      </c>
      <c r="H18" t="s">
        <v>47</v>
      </c>
      <c r="I18" t="s">
        <v>48</v>
      </c>
      <c r="J18" t="s">
        <v>49</v>
      </c>
      <c r="K18" t="s">
        <v>48</v>
      </c>
      <c r="L18" t="s">
        <v>48</v>
      </c>
      <c r="M18" t="s">
        <v>48</v>
      </c>
      <c r="N18" t="s">
        <v>48</v>
      </c>
      <c r="O18" t="s">
        <v>49</v>
      </c>
      <c r="P18" t="s">
        <v>48</v>
      </c>
      <c r="Q18" t="s">
        <v>49</v>
      </c>
      <c r="R18" t="s">
        <v>49</v>
      </c>
      <c r="S18" t="s">
        <v>49</v>
      </c>
      <c r="T18" t="s">
        <v>49</v>
      </c>
      <c r="U18" t="s">
        <v>48</v>
      </c>
      <c r="V18" t="s">
        <v>49</v>
      </c>
      <c r="W18" t="s">
        <v>49</v>
      </c>
    </row>
    <row r="19" spans="1:23" x14ac:dyDescent="0.25">
      <c r="A19" t="s">
        <v>44</v>
      </c>
      <c r="B19" t="s">
        <v>69</v>
      </c>
      <c r="C19">
        <v>18</v>
      </c>
      <c r="D19" t="s">
        <v>71</v>
      </c>
      <c r="E19" t="s">
        <v>46</v>
      </c>
      <c r="F19">
        <v>7363745</v>
      </c>
      <c r="G19">
        <v>360510</v>
      </c>
      <c r="H19" t="s">
        <v>47</v>
      </c>
      <c r="I19" t="s">
        <v>48</v>
      </c>
      <c r="J19" t="s">
        <v>48</v>
      </c>
      <c r="K19" t="s">
        <v>48</v>
      </c>
      <c r="L19" t="s">
        <v>48</v>
      </c>
      <c r="M19" t="s">
        <v>48</v>
      </c>
      <c r="N19" t="s">
        <v>48</v>
      </c>
      <c r="O19" t="s">
        <v>49</v>
      </c>
      <c r="P19" t="s">
        <v>48</v>
      </c>
      <c r="Q19" t="s">
        <v>49</v>
      </c>
      <c r="R19" t="s">
        <v>49</v>
      </c>
      <c r="S19" t="s">
        <v>49</v>
      </c>
      <c r="T19" t="s">
        <v>49</v>
      </c>
      <c r="U19" t="s">
        <v>48</v>
      </c>
      <c r="V19" t="s">
        <v>49</v>
      </c>
      <c r="W19" t="s">
        <v>48</v>
      </c>
    </row>
    <row r="20" spans="1:23" x14ac:dyDescent="0.25">
      <c r="A20" t="s">
        <v>44</v>
      </c>
      <c r="B20" t="s">
        <v>69</v>
      </c>
      <c r="C20">
        <v>19</v>
      </c>
      <c r="D20" t="s">
        <v>72</v>
      </c>
      <c r="E20" t="s">
        <v>46</v>
      </c>
      <c r="F20">
        <v>7361752</v>
      </c>
      <c r="G20">
        <v>358583</v>
      </c>
      <c r="H20" t="s">
        <v>47</v>
      </c>
      <c r="I20" t="s">
        <v>48</v>
      </c>
      <c r="J20" t="s">
        <v>48</v>
      </c>
      <c r="K20" t="s">
        <v>48</v>
      </c>
      <c r="L20" t="s">
        <v>48</v>
      </c>
      <c r="M20" t="s">
        <v>48</v>
      </c>
      <c r="N20" t="s">
        <v>48</v>
      </c>
      <c r="O20" t="s">
        <v>49</v>
      </c>
      <c r="P20" t="s">
        <v>48</v>
      </c>
      <c r="Q20" t="s">
        <v>49</v>
      </c>
      <c r="R20" t="s">
        <v>49</v>
      </c>
      <c r="S20" t="s">
        <v>49</v>
      </c>
      <c r="T20" t="s">
        <v>48</v>
      </c>
      <c r="U20" t="s">
        <v>48</v>
      </c>
      <c r="V20" t="s">
        <v>49</v>
      </c>
      <c r="W20" t="s">
        <v>48</v>
      </c>
    </row>
    <row r="21" spans="1:23" x14ac:dyDescent="0.25">
      <c r="A21" t="s">
        <v>44</v>
      </c>
      <c r="B21" t="s">
        <v>69</v>
      </c>
      <c r="C21">
        <v>20</v>
      </c>
      <c r="D21" t="s">
        <v>72</v>
      </c>
      <c r="E21" t="s">
        <v>60</v>
      </c>
      <c r="F21">
        <v>7361752</v>
      </c>
      <c r="G21">
        <v>358583</v>
      </c>
      <c r="H21" t="s">
        <v>47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49</v>
      </c>
      <c r="V21" t="s">
        <v>48</v>
      </c>
      <c r="W21" t="s">
        <v>48</v>
      </c>
    </row>
    <row r="22" spans="1:23" x14ac:dyDescent="0.25">
      <c r="A22" t="s">
        <v>44</v>
      </c>
      <c r="B22" t="s">
        <v>73</v>
      </c>
      <c r="C22">
        <v>21</v>
      </c>
      <c r="D22" t="s">
        <v>73</v>
      </c>
      <c r="E22" t="s">
        <v>46</v>
      </c>
      <c r="F22">
        <v>7379622</v>
      </c>
      <c r="G22">
        <v>335670</v>
      </c>
      <c r="H22" t="s">
        <v>47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49</v>
      </c>
      <c r="P22" t="s">
        <v>48</v>
      </c>
      <c r="Q22" t="s">
        <v>48</v>
      </c>
      <c r="R22" t="s">
        <v>48</v>
      </c>
      <c r="S22" t="s">
        <v>48</v>
      </c>
      <c r="T22" t="s">
        <v>49</v>
      </c>
      <c r="U22" t="s">
        <v>48</v>
      </c>
      <c r="V22" t="s">
        <v>48</v>
      </c>
      <c r="W22" t="s">
        <v>48</v>
      </c>
    </row>
    <row r="23" spans="1:23" x14ac:dyDescent="0.25">
      <c r="A23" t="s">
        <v>44</v>
      </c>
      <c r="B23" t="s">
        <v>74</v>
      </c>
      <c r="C23">
        <v>22</v>
      </c>
      <c r="D23" t="s">
        <v>75</v>
      </c>
      <c r="E23" t="s">
        <v>60</v>
      </c>
      <c r="F23">
        <v>7728229</v>
      </c>
      <c r="G23">
        <v>250444</v>
      </c>
      <c r="H23" t="s">
        <v>47</v>
      </c>
      <c r="I23" t="s">
        <v>48</v>
      </c>
      <c r="J23" t="s">
        <v>48</v>
      </c>
      <c r="K23" t="s">
        <v>48</v>
      </c>
      <c r="L23" t="s">
        <v>48</v>
      </c>
      <c r="M23" t="s">
        <v>48</v>
      </c>
      <c r="N23" t="s">
        <v>48</v>
      </c>
      <c r="O23" t="s">
        <v>49</v>
      </c>
      <c r="P23" t="s">
        <v>48</v>
      </c>
      <c r="Q23" t="s">
        <v>48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t="s">
        <v>48</v>
      </c>
    </row>
    <row r="24" spans="1:23" x14ac:dyDescent="0.25">
      <c r="A24" t="s">
        <v>44</v>
      </c>
      <c r="B24" t="s">
        <v>58</v>
      </c>
      <c r="C24">
        <v>23</v>
      </c>
      <c r="D24" t="s">
        <v>76</v>
      </c>
      <c r="E24" t="s">
        <v>46</v>
      </c>
      <c r="F24">
        <v>7369511</v>
      </c>
      <c r="G24">
        <v>327086</v>
      </c>
      <c r="H24" t="s">
        <v>47</v>
      </c>
      <c r="I24" t="s">
        <v>48</v>
      </c>
      <c r="J24" t="s">
        <v>48</v>
      </c>
      <c r="K24" t="s">
        <v>49</v>
      </c>
      <c r="L24" t="s">
        <v>48</v>
      </c>
      <c r="M24" t="s">
        <v>48</v>
      </c>
      <c r="N24" t="s">
        <v>48</v>
      </c>
      <c r="O24" t="s">
        <v>49</v>
      </c>
      <c r="P24" t="s">
        <v>49</v>
      </c>
      <c r="Q24" t="s">
        <v>48</v>
      </c>
      <c r="R24" t="s">
        <v>48</v>
      </c>
      <c r="S24" t="s">
        <v>48</v>
      </c>
      <c r="T24" t="s">
        <v>49</v>
      </c>
      <c r="U24" t="s">
        <v>48</v>
      </c>
      <c r="V24" t="s">
        <v>48</v>
      </c>
      <c r="W24" t="s">
        <v>48</v>
      </c>
    </row>
    <row r="25" spans="1:23" x14ac:dyDescent="0.25">
      <c r="A25" t="s">
        <v>44</v>
      </c>
      <c r="B25" t="s">
        <v>2</v>
      </c>
      <c r="C25">
        <v>24</v>
      </c>
      <c r="D25" t="s">
        <v>2</v>
      </c>
      <c r="E25" t="s">
        <v>46</v>
      </c>
      <c r="F25">
        <v>7478395</v>
      </c>
      <c r="G25">
        <v>480385</v>
      </c>
      <c r="H25" t="s">
        <v>47</v>
      </c>
      <c r="I25" t="s">
        <v>48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48</v>
      </c>
      <c r="V25" t="s">
        <v>48</v>
      </c>
      <c r="W25" t="s">
        <v>48</v>
      </c>
    </row>
    <row r="26" spans="1:23" x14ac:dyDescent="0.25">
      <c r="A26" t="s">
        <v>44</v>
      </c>
      <c r="B26" t="s">
        <v>77</v>
      </c>
      <c r="C26">
        <v>25</v>
      </c>
      <c r="D26" t="s">
        <v>78</v>
      </c>
      <c r="E26" t="s">
        <v>60</v>
      </c>
      <c r="F26">
        <v>7349674</v>
      </c>
      <c r="G26">
        <v>369301</v>
      </c>
      <c r="H26" t="s">
        <v>47</v>
      </c>
      <c r="I26" t="s">
        <v>48</v>
      </c>
      <c r="J26" t="s">
        <v>48</v>
      </c>
      <c r="K26" t="s">
        <v>48</v>
      </c>
      <c r="L26" t="s">
        <v>48</v>
      </c>
      <c r="M26" t="s">
        <v>48</v>
      </c>
      <c r="N26" t="s">
        <v>48</v>
      </c>
      <c r="O26" t="s">
        <v>49</v>
      </c>
      <c r="P26" t="s">
        <v>48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t="s">
        <v>48</v>
      </c>
    </row>
    <row r="27" spans="1:23" x14ac:dyDescent="0.25">
      <c r="A27" t="s">
        <v>44</v>
      </c>
      <c r="B27" t="s">
        <v>79</v>
      </c>
      <c r="C27">
        <v>26</v>
      </c>
      <c r="D27" t="s">
        <v>80</v>
      </c>
      <c r="E27" t="s">
        <v>46</v>
      </c>
      <c r="F27">
        <v>7405233</v>
      </c>
      <c r="G27">
        <v>344893</v>
      </c>
      <c r="H27" t="s">
        <v>47</v>
      </c>
      <c r="I27" t="s">
        <v>48</v>
      </c>
      <c r="J27" t="s">
        <v>48</v>
      </c>
      <c r="K27" t="s">
        <v>48</v>
      </c>
      <c r="L27" t="s">
        <v>48</v>
      </c>
      <c r="M27" t="s">
        <v>48</v>
      </c>
      <c r="N27" t="s">
        <v>48</v>
      </c>
      <c r="O27" t="s">
        <v>49</v>
      </c>
      <c r="P27" t="s">
        <v>49</v>
      </c>
      <c r="Q27" t="s">
        <v>48</v>
      </c>
      <c r="R27" t="s">
        <v>48</v>
      </c>
      <c r="S27" t="s">
        <v>48</v>
      </c>
      <c r="T27" t="s">
        <v>49</v>
      </c>
      <c r="U27" t="s">
        <v>48</v>
      </c>
      <c r="V27" t="s">
        <v>48</v>
      </c>
      <c r="W27" t="s">
        <v>48</v>
      </c>
    </row>
    <row r="28" spans="1:23" x14ac:dyDescent="0.25">
      <c r="A28" t="s">
        <v>44</v>
      </c>
      <c r="B28" t="s">
        <v>79</v>
      </c>
      <c r="C28">
        <v>27</v>
      </c>
      <c r="D28" t="s">
        <v>81</v>
      </c>
      <c r="E28" t="s">
        <v>46</v>
      </c>
      <c r="F28">
        <v>7407053</v>
      </c>
      <c r="G28">
        <v>355969</v>
      </c>
      <c r="H28" t="s">
        <v>47</v>
      </c>
      <c r="I28" t="s">
        <v>48</v>
      </c>
      <c r="J28" t="s">
        <v>48</v>
      </c>
      <c r="K28" t="s">
        <v>49</v>
      </c>
      <c r="L28" t="s">
        <v>48</v>
      </c>
      <c r="M28" t="s">
        <v>48</v>
      </c>
      <c r="N28" t="s">
        <v>48</v>
      </c>
      <c r="O28" t="s">
        <v>49</v>
      </c>
      <c r="P28" t="s">
        <v>49</v>
      </c>
      <c r="Q28" t="s">
        <v>49</v>
      </c>
      <c r="R28" t="s">
        <v>49</v>
      </c>
      <c r="S28" t="s">
        <v>49</v>
      </c>
      <c r="T28" t="s">
        <v>49</v>
      </c>
      <c r="U28" t="s">
        <v>48</v>
      </c>
      <c r="V28" t="s">
        <v>49</v>
      </c>
      <c r="W28" t="s">
        <v>48</v>
      </c>
    </row>
    <row r="29" spans="1:23" x14ac:dyDescent="0.25">
      <c r="A29" t="s">
        <v>44</v>
      </c>
      <c r="B29" t="s">
        <v>58</v>
      </c>
      <c r="C29">
        <v>28</v>
      </c>
      <c r="D29" t="s">
        <v>3</v>
      </c>
      <c r="E29" t="s">
        <v>46</v>
      </c>
      <c r="F29">
        <v>7389978</v>
      </c>
      <c r="G29">
        <v>330545</v>
      </c>
      <c r="H29" t="s">
        <v>47</v>
      </c>
      <c r="I29" t="s">
        <v>48</v>
      </c>
      <c r="J29" t="s">
        <v>48</v>
      </c>
      <c r="K29" t="s">
        <v>49</v>
      </c>
      <c r="L29" t="s">
        <v>48</v>
      </c>
      <c r="M29" t="s">
        <v>48</v>
      </c>
      <c r="N29" t="s">
        <v>48</v>
      </c>
      <c r="O29" t="s">
        <v>48</v>
      </c>
      <c r="P29" t="s">
        <v>49</v>
      </c>
      <c r="Q29" t="s">
        <v>49</v>
      </c>
      <c r="R29" t="s">
        <v>49</v>
      </c>
      <c r="S29" t="s">
        <v>49</v>
      </c>
      <c r="T29" t="s">
        <v>49</v>
      </c>
      <c r="U29" t="s">
        <v>48</v>
      </c>
      <c r="V29" t="s">
        <v>48</v>
      </c>
      <c r="W29" t="s">
        <v>48</v>
      </c>
    </row>
    <row r="30" spans="1:23" x14ac:dyDescent="0.25">
      <c r="A30" t="s">
        <v>44</v>
      </c>
      <c r="B30" t="s">
        <v>58</v>
      </c>
      <c r="C30">
        <v>29</v>
      </c>
      <c r="D30" t="s">
        <v>3</v>
      </c>
      <c r="E30" t="s">
        <v>60</v>
      </c>
      <c r="F30">
        <v>7389978</v>
      </c>
      <c r="G30">
        <v>330545</v>
      </c>
      <c r="H30" t="s">
        <v>47</v>
      </c>
      <c r="I30" t="s">
        <v>48</v>
      </c>
      <c r="J30" t="s">
        <v>48</v>
      </c>
      <c r="K30" t="s">
        <v>48</v>
      </c>
      <c r="L30" t="s">
        <v>48</v>
      </c>
      <c r="M30" t="s">
        <v>49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t="s">
        <v>48</v>
      </c>
    </row>
    <row r="31" spans="1:23" x14ac:dyDescent="0.25">
      <c r="A31" t="s">
        <v>44</v>
      </c>
      <c r="B31" t="s">
        <v>58</v>
      </c>
      <c r="C31">
        <v>30</v>
      </c>
      <c r="D31" t="s">
        <v>82</v>
      </c>
      <c r="E31" t="s">
        <v>46</v>
      </c>
      <c r="F31">
        <v>7380142</v>
      </c>
      <c r="G31">
        <v>329195</v>
      </c>
      <c r="H31" t="s">
        <v>47</v>
      </c>
      <c r="I31" t="s">
        <v>48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49</v>
      </c>
      <c r="P31" t="s">
        <v>48</v>
      </c>
      <c r="Q31" t="s">
        <v>49</v>
      </c>
      <c r="R31" t="s">
        <v>49</v>
      </c>
      <c r="S31" t="s">
        <v>49</v>
      </c>
      <c r="T31" t="s">
        <v>49</v>
      </c>
      <c r="U31" t="s">
        <v>48</v>
      </c>
      <c r="V31" t="s">
        <v>49</v>
      </c>
      <c r="W31" t="s">
        <v>48</v>
      </c>
    </row>
    <row r="32" spans="1:23" x14ac:dyDescent="0.25">
      <c r="A32" t="s">
        <v>44</v>
      </c>
      <c r="B32" t="s">
        <v>58</v>
      </c>
      <c r="C32">
        <v>31</v>
      </c>
      <c r="D32" t="s">
        <v>12</v>
      </c>
      <c r="E32" t="s">
        <v>46</v>
      </c>
      <c r="F32">
        <v>7400240</v>
      </c>
      <c r="G32">
        <v>354934</v>
      </c>
      <c r="H32" t="s">
        <v>47</v>
      </c>
      <c r="I32" t="s">
        <v>48</v>
      </c>
      <c r="J32" t="s">
        <v>48</v>
      </c>
      <c r="K32" t="s">
        <v>48</v>
      </c>
      <c r="L32" t="s">
        <v>48</v>
      </c>
      <c r="M32" t="s">
        <v>48</v>
      </c>
      <c r="N32" t="s">
        <v>48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T32" t="s">
        <v>49</v>
      </c>
      <c r="U32" t="s">
        <v>48</v>
      </c>
      <c r="V32" t="s">
        <v>48</v>
      </c>
      <c r="W32" t="s">
        <v>48</v>
      </c>
    </row>
    <row r="33" spans="1:23" x14ac:dyDescent="0.25">
      <c r="A33" t="s">
        <v>44</v>
      </c>
      <c r="B33" t="s">
        <v>58</v>
      </c>
      <c r="C33">
        <v>32</v>
      </c>
      <c r="D33" t="s">
        <v>83</v>
      </c>
      <c r="E33" t="s">
        <v>46</v>
      </c>
      <c r="F33">
        <v>7391504</v>
      </c>
      <c r="G33">
        <v>350334</v>
      </c>
      <c r="H33" t="s">
        <v>47</v>
      </c>
      <c r="I33" t="s">
        <v>48</v>
      </c>
      <c r="J33" t="s">
        <v>48</v>
      </c>
      <c r="K33" t="s">
        <v>48</v>
      </c>
      <c r="L33" t="s">
        <v>48</v>
      </c>
      <c r="M33" t="s">
        <v>48</v>
      </c>
      <c r="N33" t="s">
        <v>48</v>
      </c>
      <c r="O33" t="s">
        <v>48</v>
      </c>
      <c r="P33" t="s">
        <v>48</v>
      </c>
      <c r="Q33" t="s">
        <v>48</v>
      </c>
      <c r="R33" t="s">
        <v>48</v>
      </c>
      <c r="S33" t="s">
        <v>48</v>
      </c>
      <c r="T33" t="s">
        <v>49</v>
      </c>
      <c r="U33" t="s">
        <v>48</v>
      </c>
      <c r="V33" t="s">
        <v>48</v>
      </c>
      <c r="W33" t="s">
        <v>48</v>
      </c>
    </row>
    <row r="34" spans="1:23" x14ac:dyDescent="0.25">
      <c r="A34" t="s">
        <v>44</v>
      </c>
      <c r="B34" t="s">
        <v>84</v>
      </c>
      <c r="C34">
        <v>33</v>
      </c>
      <c r="D34" t="s">
        <v>85</v>
      </c>
      <c r="E34" t="s">
        <v>60</v>
      </c>
      <c r="F34">
        <v>7425702</v>
      </c>
      <c r="G34">
        <v>264383</v>
      </c>
      <c r="H34" t="s">
        <v>47</v>
      </c>
      <c r="I34" t="s">
        <v>48</v>
      </c>
      <c r="J34" t="s">
        <v>48</v>
      </c>
      <c r="K34" t="s">
        <v>48</v>
      </c>
      <c r="L34" t="s">
        <v>48</v>
      </c>
      <c r="M34" t="s">
        <v>49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48</v>
      </c>
      <c r="W34" t="s">
        <v>48</v>
      </c>
    </row>
    <row r="35" spans="1:23" x14ac:dyDescent="0.25">
      <c r="A35" t="s">
        <v>44</v>
      </c>
      <c r="B35" t="s">
        <v>86</v>
      </c>
      <c r="C35">
        <v>34</v>
      </c>
      <c r="D35" t="s">
        <v>87</v>
      </c>
      <c r="E35" t="s">
        <v>60</v>
      </c>
      <c r="F35">
        <v>7646430</v>
      </c>
      <c r="G35">
        <v>777161</v>
      </c>
      <c r="H35" t="s">
        <v>51</v>
      </c>
      <c r="I35" t="s">
        <v>48</v>
      </c>
      <c r="J35" t="s">
        <v>48</v>
      </c>
      <c r="K35" t="s">
        <v>48</v>
      </c>
      <c r="L35" t="s">
        <v>48</v>
      </c>
      <c r="M35" t="s">
        <v>48</v>
      </c>
      <c r="N35" t="s">
        <v>48</v>
      </c>
      <c r="O35" t="s">
        <v>49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48</v>
      </c>
    </row>
    <row r="36" spans="1:23" x14ac:dyDescent="0.25">
      <c r="A36" t="s">
        <v>44</v>
      </c>
      <c r="B36" t="s">
        <v>88</v>
      </c>
      <c r="C36">
        <v>35</v>
      </c>
      <c r="D36" t="s">
        <v>88</v>
      </c>
      <c r="E36" t="s">
        <v>46</v>
      </c>
      <c r="F36">
        <v>7423581</v>
      </c>
      <c r="G36">
        <v>400987</v>
      </c>
      <c r="H36" t="s">
        <v>47</v>
      </c>
      <c r="I36" t="s">
        <v>48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49</v>
      </c>
      <c r="P36" t="s">
        <v>48</v>
      </c>
      <c r="Q36" t="s">
        <v>49</v>
      </c>
      <c r="R36" t="s">
        <v>49</v>
      </c>
      <c r="S36" t="s">
        <v>49</v>
      </c>
      <c r="T36" t="s">
        <v>48</v>
      </c>
      <c r="U36" t="s">
        <v>48</v>
      </c>
      <c r="V36" t="s">
        <v>48</v>
      </c>
      <c r="W36" t="s">
        <v>48</v>
      </c>
    </row>
    <row r="37" spans="1:23" x14ac:dyDescent="0.25">
      <c r="A37" t="s">
        <v>44</v>
      </c>
      <c r="B37" t="s">
        <v>89</v>
      </c>
      <c r="C37">
        <v>36</v>
      </c>
      <c r="D37" t="s">
        <v>89</v>
      </c>
      <c r="E37" t="s">
        <v>46</v>
      </c>
      <c r="F37">
        <v>7532100</v>
      </c>
      <c r="G37">
        <v>750614</v>
      </c>
      <c r="H37" t="s">
        <v>51</v>
      </c>
      <c r="I37" t="s">
        <v>48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49</v>
      </c>
      <c r="P37" t="s">
        <v>48</v>
      </c>
      <c r="Q37" t="s">
        <v>49</v>
      </c>
      <c r="R37" t="s">
        <v>49</v>
      </c>
      <c r="S37" t="s">
        <v>49</v>
      </c>
      <c r="T37" t="s">
        <v>49</v>
      </c>
      <c r="U37" t="s">
        <v>48</v>
      </c>
      <c r="V37" t="s">
        <v>48</v>
      </c>
      <c r="W37" t="s">
        <v>48</v>
      </c>
    </row>
    <row r="38" spans="1:23" x14ac:dyDescent="0.25">
      <c r="A38" t="s">
        <v>44</v>
      </c>
      <c r="B38" t="s">
        <v>4</v>
      </c>
      <c r="C38">
        <v>37</v>
      </c>
      <c r="D38" t="s">
        <v>4</v>
      </c>
      <c r="E38" t="s">
        <v>46</v>
      </c>
      <c r="F38">
        <v>7433959</v>
      </c>
      <c r="G38">
        <v>305834</v>
      </c>
      <c r="H38" t="s">
        <v>47</v>
      </c>
      <c r="I38" t="s">
        <v>48</v>
      </c>
      <c r="J38" t="s">
        <v>48</v>
      </c>
      <c r="K38" t="s">
        <v>48</v>
      </c>
      <c r="L38" t="s">
        <v>48</v>
      </c>
      <c r="M38" t="s">
        <v>48</v>
      </c>
      <c r="N38" t="s">
        <v>48</v>
      </c>
      <c r="O38" t="s">
        <v>49</v>
      </c>
      <c r="P38" t="s">
        <v>49</v>
      </c>
      <c r="Q38" t="s">
        <v>49</v>
      </c>
      <c r="R38" t="s">
        <v>49</v>
      </c>
      <c r="S38" t="s">
        <v>49</v>
      </c>
      <c r="T38" t="s">
        <v>49</v>
      </c>
      <c r="U38" t="s">
        <v>48</v>
      </c>
      <c r="V38" t="s">
        <v>48</v>
      </c>
      <c r="W38" t="s">
        <v>48</v>
      </c>
    </row>
    <row r="39" spans="1:23" x14ac:dyDescent="0.25">
      <c r="A39" t="s">
        <v>44</v>
      </c>
      <c r="B39" t="s">
        <v>4</v>
      </c>
      <c r="C39">
        <v>38</v>
      </c>
      <c r="D39" t="s">
        <v>90</v>
      </c>
      <c r="E39" t="s">
        <v>60</v>
      </c>
      <c r="F39">
        <v>7435135</v>
      </c>
      <c r="G39">
        <v>306497</v>
      </c>
      <c r="H39" t="s">
        <v>47</v>
      </c>
      <c r="I39" t="s">
        <v>48</v>
      </c>
      <c r="J39" t="s">
        <v>48</v>
      </c>
      <c r="K39" t="s">
        <v>48</v>
      </c>
      <c r="L39" t="s">
        <v>48</v>
      </c>
      <c r="M39" t="s">
        <v>49</v>
      </c>
      <c r="N39" t="s">
        <v>48</v>
      </c>
      <c r="O39" t="s">
        <v>48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</row>
    <row r="40" spans="1:23" x14ac:dyDescent="0.25">
      <c r="A40" t="s">
        <v>44</v>
      </c>
      <c r="B40" t="s">
        <v>5</v>
      </c>
      <c r="C40">
        <v>39</v>
      </c>
      <c r="D40" t="s">
        <v>5</v>
      </c>
      <c r="E40" t="s">
        <v>46</v>
      </c>
      <c r="F40">
        <v>7502780</v>
      </c>
      <c r="G40">
        <v>251737</v>
      </c>
      <c r="H40" t="s">
        <v>47</v>
      </c>
      <c r="I40" t="s">
        <v>48</v>
      </c>
      <c r="J40" t="s">
        <v>48</v>
      </c>
      <c r="K40" t="s">
        <v>48</v>
      </c>
      <c r="L40" t="s">
        <v>48</v>
      </c>
      <c r="M40" t="s">
        <v>48</v>
      </c>
      <c r="N40" t="s">
        <v>48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48</v>
      </c>
      <c r="V40" t="s">
        <v>48</v>
      </c>
      <c r="W40" t="s">
        <v>48</v>
      </c>
    </row>
    <row r="41" spans="1:23" x14ac:dyDescent="0.25">
      <c r="A41" t="s">
        <v>44</v>
      </c>
      <c r="B41" t="s">
        <v>58</v>
      </c>
      <c r="C41">
        <v>40</v>
      </c>
      <c r="D41" t="s">
        <v>91</v>
      </c>
      <c r="E41" t="s">
        <v>46</v>
      </c>
      <c r="F41">
        <v>7397977</v>
      </c>
      <c r="G41">
        <v>322013</v>
      </c>
      <c r="H41" t="s">
        <v>47</v>
      </c>
      <c r="I41" t="s">
        <v>48</v>
      </c>
      <c r="J41" t="s">
        <v>48</v>
      </c>
      <c r="K41" t="s">
        <v>49</v>
      </c>
      <c r="L41" t="s">
        <v>49</v>
      </c>
      <c r="M41" t="s">
        <v>48</v>
      </c>
      <c r="N41" t="s">
        <v>48</v>
      </c>
      <c r="O41" t="s">
        <v>49</v>
      </c>
      <c r="P41" t="s">
        <v>49</v>
      </c>
      <c r="Q41" t="s">
        <v>49</v>
      </c>
      <c r="R41" t="s">
        <v>49</v>
      </c>
      <c r="S41" t="s">
        <v>49</v>
      </c>
      <c r="T41" t="s">
        <v>48</v>
      </c>
      <c r="U41" t="s">
        <v>48</v>
      </c>
      <c r="V41" t="s">
        <v>49</v>
      </c>
      <c r="W41" t="s">
        <v>48</v>
      </c>
    </row>
    <row r="42" spans="1:23" x14ac:dyDescent="0.25">
      <c r="A42" t="s">
        <v>44</v>
      </c>
      <c r="B42" t="s">
        <v>58</v>
      </c>
      <c r="C42">
        <v>41</v>
      </c>
      <c r="D42" t="s">
        <v>91</v>
      </c>
      <c r="E42" t="s">
        <v>60</v>
      </c>
      <c r="F42">
        <v>7397976</v>
      </c>
      <c r="G42">
        <v>322005</v>
      </c>
      <c r="H42" t="s">
        <v>47</v>
      </c>
      <c r="I42" t="s">
        <v>49</v>
      </c>
      <c r="J42" t="s">
        <v>48</v>
      </c>
      <c r="K42" t="s">
        <v>48</v>
      </c>
      <c r="L42" t="s">
        <v>48</v>
      </c>
      <c r="M42" t="s">
        <v>48</v>
      </c>
      <c r="N42" t="s">
        <v>49</v>
      </c>
      <c r="O42" t="s">
        <v>48</v>
      </c>
      <c r="P42" t="s">
        <v>48</v>
      </c>
      <c r="Q42" t="s">
        <v>48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t="s">
        <v>49</v>
      </c>
    </row>
    <row r="43" spans="1:23" x14ac:dyDescent="0.25">
      <c r="A43" t="s">
        <v>44</v>
      </c>
      <c r="B43" t="s">
        <v>92</v>
      </c>
      <c r="C43">
        <v>42</v>
      </c>
      <c r="D43" t="s">
        <v>92</v>
      </c>
      <c r="E43" t="s">
        <v>46</v>
      </c>
      <c r="F43">
        <v>7544689</v>
      </c>
      <c r="G43">
        <v>607206</v>
      </c>
      <c r="H43" t="s">
        <v>51</v>
      </c>
      <c r="I43" t="s">
        <v>48</v>
      </c>
      <c r="J43" t="s">
        <v>48</v>
      </c>
      <c r="K43" t="s">
        <v>48</v>
      </c>
      <c r="L43" t="s">
        <v>48</v>
      </c>
      <c r="M43" t="s">
        <v>48</v>
      </c>
      <c r="N43" t="s">
        <v>48</v>
      </c>
      <c r="O43" t="s">
        <v>49</v>
      </c>
      <c r="P43" t="s">
        <v>48</v>
      </c>
      <c r="Q43" t="s">
        <v>49</v>
      </c>
      <c r="R43" t="s">
        <v>49</v>
      </c>
      <c r="S43" t="s">
        <v>49</v>
      </c>
      <c r="T43" t="s">
        <v>49</v>
      </c>
      <c r="U43" t="s">
        <v>48</v>
      </c>
      <c r="V43" t="s">
        <v>48</v>
      </c>
      <c r="W43" t="s">
        <v>48</v>
      </c>
    </row>
    <row r="44" spans="1:23" x14ac:dyDescent="0.25">
      <c r="A44" t="s">
        <v>44</v>
      </c>
      <c r="B44" t="s">
        <v>6</v>
      </c>
      <c r="C44">
        <v>43</v>
      </c>
      <c r="D44" t="s">
        <v>6</v>
      </c>
      <c r="E44" t="s">
        <v>46</v>
      </c>
      <c r="F44">
        <v>7381701</v>
      </c>
      <c r="G44">
        <v>350501</v>
      </c>
      <c r="H44" t="s">
        <v>47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49</v>
      </c>
      <c r="P44" t="s">
        <v>49</v>
      </c>
      <c r="Q44" t="s">
        <v>48</v>
      </c>
      <c r="R44" t="s">
        <v>48</v>
      </c>
      <c r="S44" t="s">
        <v>48</v>
      </c>
      <c r="T44" t="s">
        <v>49</v>
      </c>
      <c r="U44" t="s">
        <v>48</v>
      </c>
      <c r="V44" t="s">
        <v>48</v>
      </c>
      <c r="W44" t="s">
        <v>48</v>
      </c>
    </row>
    <row r="45" spans="1:23" x14ac:dyDescent="0.25">
      <c r="A45" t="s">
        <v>44</v>
      </c>
      <c r="B45" t="s">
        <v>58</v>
      </c>
      <c r="C45">
        <v>44</v>
      </c>
      <c r="D45" t="s">
        <v>93</v>
      </c>
      <c r="E45" t="s">
        <v>46</v>
      </c>
      <c r="F45">
        <v>7394711</v>
      </c>
      <c r="G45">
        <v>336644</v>
      </c>
      <c r="H45" t="s">
        <v>47</v>
      </c>
      <c r="I45" t="s">
        <v>48</v>
      </c>
      <c r="J45" t="s">
        <v>48</v>
      </c>
      <c r="K45" t="s">
        <v>49</v>
      </c>
      <c r="L45" t="s">
        <v>48</v>
      </c>
      <c r="M45" t="s">
        <v>48</v>
      </c>
      <c r="N45" t="s">
        <v>48</v>
      </c>
      <c r="O45" t="s">
        <v>48</v>
      </c>
      <c r="P45" t="s">
        <v>49</v>
      </c>
      <c r="Q45" t="s">
        <v>48</v>
      </c>
      <c r="R45" t="s">
        <v>48</v>
      </c>
      <c r="S45" t="s">
        <v>48</v>
      </c>
      <c r="T45" t="s">
        <v>49</v>
      </c>
      <c r="U45" t="s">
        <v>48</v>
      </c>
      <c r="V45" t="s">
        <v>48</v>
      </c>
      <c r="W45" t="s">
        <v>48</v>
      </c>
    </row>
    <row r="46" spans="1:23" x14ac:dyDescent="0.25">
      <c r="A46" t="s">
        <v>44</v>
      </c>
      <c r="B46" t="s">
        <v>58</v>
      </c>
      <c r="C46">
        <v>45</v>
      </c>
      <c r="D46" t="s">
        <v>94</v>
      </c>
      <c r="E46" t="s">
        <v>46</v>
      </c>
      <c r="F46">
        <v>7402315</v>
      </c>
      <c r="G46">
        <v>327198</v>
      </c>
      <c r="H46" t="s">
        <v>47</v>
      </c>
      <c r="I46" t="s">
        <v>48</v>
      </c>
      <c r="J46" t="s">
        <v>48</v>
      </c>
      <c r="K46" t="s">
        <v>48</v>
      </c>
      <c r="L46" t="s">
        <v>48</v>
      </c>
      <c r="M46" t="s">
        <v>48</v>
      </c>
      <c r="N46" t="s">
        <v>48</v>
      </c>
      <c r="O46" t="s">
        <v>49</v>
      </c>
      <c r="P46" t="s">
        <v>48</v>
      </c>
      <c r="Q46" t="s">
        <v>48</v>
      </c>
      <c r="R46" t="s">
        <v>48</v>
      </c>
      <c r="S46" t="s">
        <v>48</v>
      </c>
      <c r="T46" t="s">
        <v>49</v>
      </c>
      <c r="U46" t="s">
        <v>48</v>
      </c>
      <c r="V46" t="s">
        <v>48</v>
      </c>
      <c r="W46" t="s">
        <v>48</v>
      </c>
    </row>
    <row r="47" spans="1:23" x14ac:dyDescent="0.25">
      <c r="A47" t="s">
        <v>44</v>
      </c>
      <c r="B47" t="s">
        <v>7</v>
      </c>
      <c r="C47">
        <v>46</v>
      </c>
      <c r="D47" t="s">
        <v>7</v>
      </c>
      <c r="E47" t="s">
        <v>46</v>
      </c>
      <c r="F47">
        <v>7397028</v>
      </c>
      <c r="G47">
        <v>317045</v>
      </c>
      <c r="H47" t="s">
        <v>47</v>
      </c>
      <c r="I47" t="s">
        <v>48</v>
      </c>
      <c r="J47" t="s">
        <v>48</v>
      </c>
      <c r="K47" t="s">
        <v>49</v>
      </c>
      <c r="L47" t="s">
        <v>48</v>
      </c>
      <c r="M47" t="s">
        <v>48</v>
      </c>
      <c r="N47" t="s">
        <v>48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48</v>
      </c>
      <c r="U47" t="s">
        <v>48</v>
      </c>
      <c r="V47" t="s">
        <v>49</v>
      </c>
      <c r="W47" t="s">
        <v>48</v>
      </c>
    </row>
    <row r="48" spans="1:23" x14ac:dyDescent="0.25">
      <c r="A48" t="s">
        <v>44</v>
      </c>
      <c r="B48" t="s">
        <v>7</v>
      </c>
      <c r="C48">
        <v>47</v>
      </c>
      <c r="D48" t="s">
        <v>7</v>
      </c>
      <c r="E48" t="s">
        <v>60</v>
      </c>
      <c r="F48">
        <v>7397028</v>
      </c>
      <c r="G48">
        <v>317045</v>
      </c>
      <c r="H48" t="s">
        <v>47</v>
      </c>
      <c r="I48" t="s">
        <v>48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49</v>
      </c>
      <c r="V48" t="s">
        <v>48</v>
      </c>
      <c r="W48" t="s">
        <v>48</v>
      </c>
    </row>
    <row r="49" spans="1:23" x14ac:dyDescent="0.25">
      <c r="A49" t="s">
        <v>44</v>
      </c>
      <c r="B49" t="s">
        <v>58</v>
      </c>
      <c r="C49">
        <v>48</v>
      </c>
      <c r="D49" t="s">
        <v>95</v>
      </c>
      <c r="E49" t="s">
        <v>46</v>
      </c>
      <c r="F49">
        <v>7395221</v>
      </c>
      <c r="G49">
        <v>333855</v>
      </c>
      <c r="H49" t="s">
        <v>47</v>
      </c>
      <c r="I49" t="s">
        <v>48</v>
      </c>
      <c r="J49" t="s">
        <v>48</v>
      </c>
      <c r="K49" t="s">
        <v>49</v>
      </c>
      <c r="L49" t="s">
        <v>48</v>
      </c>
      <c r="M49" t="s">
        <v>48</v>
      </c>
      <c r="N49" t="s">
        <v>48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48</v>
      </c>
      <c r="V49" t="s">
        <v>48</v>
      </c>
      <c r="W49" t="s">
        <v>48</v>
      </c>
    </row>
    <row r="50" spans="1:23" x14ac:dyDescent="0.25">
      <c r="A50" t="s">
        <v>44</v>
      </c>
      <c r="B50" t="s">
        <v>96</v>
      </c>
      <c r="C50">
        <v>49</v>
      </c>
      <c r="D50" t="s">
        <v>96</v>
      </c>
      <c r="E50" t="s">
        <v>46</v>
      </c>
      <c r="F50">
        <v>7480073</v>
      </c>
      <c r="G50">
        <v>278763</v>
      </c>
      <c r="H50" t="s">
        <v>47</v>
      </c>
      <c r="I50" t="s">
        <v>48</v>
      </c>
      <c r="J50" t="s">
        <v>49</v>
      </c>
      <c r="K50" t="s">
        <v>48</v>
      </c>
      <c r="L50" t="s">
        <v>48</v>
      </c>
      <c r="M50" t="s">
        <v>48</v>
      </c>
      <c r="N50" t="s">
        <v>48</v>
      </c>
      <c r="O50" t="s">
        <v>49</v>
      </c>
      <c r="P50" t="s">
        <v>48</v>
      </c>
      <c r="Q50" t="s">
        <v>49</v>
      </c>
      <c r="R50" t="s">
        <v>49</v>
      </c>
      <c r="S50" t="s">
        <v>49</v>
      </c>
      <c r="T50" t="s">
        <v>49</v>
      </c>
      <c r="U50" t="s">
        <v>48</v>
      </c>
      <c r="V50" t="s">
        <v>49</v>
      </c>
      <c r="W50" t="s">
        <v>49</v>
      </c>
    </row>
    <row r="51" spans="1:23" x14ac:dyDescent="0.25">
      <c r="A51" t="s">
        <v>44</v>
      </c>
      <c r="B51" t="s">
        <v>96</v>
      </c>
      <c r="C51">
        <v>50</v>
      </c>
      <c r="D51" t="s">
        <v>97</v>
      </c>
      <c r="E51" t="s">
        <v>60</v>
      </c>
      <c r="F51">
        <v>7486403</v>
      </c>
      <c r="G51">
        <v>279101</v>
      </c>
      <c r="H51" t="s">
        <v>47</v>
      </c>
      <c r="I51" t="s">
        <v>48</v>
      </c>
      <c r="J51" t="s">
        <v>48</v>
      </c>
      <c r="K51" t="s">
        <v>48</v>
      </c>
      <c r="L51" t="s">
        <v>48</v>
      </c>
      <c r="M51" t="s">
        <v>48</v>
      </c>
      <c r="N51" t="s">
        <v>48</v>
      </c>
      <c r="O51" t="s">
        <v>48</v>
      </c>
      <c r="P51" t="s">
        <v>48</v>
      </c>
      <c r="Q51" t="s">
        <v>48</v>
      </c>
      <c r="R51" t="s">
        <v>48</v>
      </c>
      <c r="S51" t="s">
        <v>48</v>
      </c>
      <c r="T51" t="s">
        <v>48</v>
      </c>
      <c r="U51" t="s">
        <v>48</v>
      </c>
      <c r="V51" t="s">
        <v>49</v>
      </c>
      <c r="W51" t="s">
        <v>48</v>
      </c>
    </row>
    <row r="52" spans="1:23" x14ac:dyDescent="0.25">
      <c r="A52" t="s">
        <v>44</v>
      </c>
      <c r="B52" t="s">
        <v>96</v>
      </c>
      <c r="C52">
        <v>51</v>
      </c>
      <c r="D52" t="s">
        <v>98</v>
      </c>
      <c r="E52" t="s">
        <v>60</v>
      </c>
      <c r="F52">
        <v>7482310</v>
      </c>
      <c r="G52">
        <v>276722</v>
      </c>
      <c r="H52" t="s">
        <v>47</v>
      </c>
      <c r="I52" t="s">
        <v>48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48</v>
      </c>
      <c r="P52" t="s">
        <v>48</v>
      </c>
      <c r="Q52" t="s">
        <v>48</v>
      </c>
      <c r="R52" t="s">
        <v>48</v>
      </c>
      <c r="S52" t="s">
        <v>48</v>
      </c>
      <c r="T52" t="s">
        <v>48</v>
      </c>
      <c r="U52" t="s">
        <v>48</v>
      </c>
      <c r="V52" t="s">
        <v>49</v>
      </c>
      <c r="W52" t="s">
        <v>48</v>
      </c>
    </row>
    <row r="53" spans="1:23" x14ac:dyDescent="0.25">
      <c r="A53" t="s">
        <v>44</v>
      </c>
      <c r="B53" t="s">
        <v>96</v>
      </c>
      <c r="C53">
        <v>52</v>
      </c>
      <c r="D53" t="s">
        <v>99</v>
      </c>
      <c r="E53" t="s">
        <v>46</v>
      </c>
      <c r="F53">
        <v>7479223</v>
      </c>
      <c r="G53">
        <v>280399</v>
      </c>
      <c r="H53" t="s">
        <v>47</v>
      </c>
      <c r="I53" t="s">
        <v>48</v>
      </c>
      <c r="J53" t="s">
        <v>48</v>
      </c>
      <c r="K53" t="s">
        <v>48</v>
      </c>
      <c r="L53" t="s">
        <v>48</v>
      </c>
      <c r="M53" t="s">
        <v>48</v>
      </c>
      <c r="N53" t="s">
        <v>48</v>
      </c>
      <c r="O53" t="s">
        <v>49</v>
      </c>
      <c r="P53" t="s">
        <v>49</v>
      </c>
      <c r="Q53" t="s">
        <v>49</v>
      </c>
      <c r="R53" t="s">
        <v>49</v>
      </c>
      <c r="S53" t="s">
        <v>49</v>
      </c>
      <c r="T53" t="s">
        <v>49</v>
      </c>
      <c r="U53" t="s">
        <v>48</v>
      </c>
      <c r="V53" t="s">
        <v>49</v>
      </c>
      <c r="W53" t="s">
        <v>48</v>
      </c>
    </row>
    <row r="54" spans="1:23" x14ac:dyDescent="0.25">
      <c r="A54" t="s">
        <v>44</v>
      </c>
      <c r="B54" t="s">
        <v>58</v>
      </c>
      <c r="C54">
        <v>53</v>
      </c>
      <c r="D54" t="s">
        <v>13</v>
      </c>
      <c r="E54" t="s">
        <v>46</v>
      </c>
      <c r="F54">
        <v>7404863</v>
      </c>
      <c r="G54">
        <v>319602</v>
      </c>
      <c r="H54" t="s">
        <v>47</v>
      </c>
      <c r="I54" t="s">
        <v>48</v>
      </c>
      <c r="J54" t="s">
        <v>48</v>
      </c>
      <c r="K54" t="s">
        <v>48</v>
      </c>
      <c r="L54" t="s">
        <v>48</v>
      </c>
      <c r="M54" t="s">
        <v>48</v>
      </c>
      <c r="N54" t="s">
        <v>48</v>
      </c>
      <c r="O54" t="s">
        <v>48</v>
      </c>
      <c r="P54" t="s">
        <v>49</v>
      </c>
      <c r="Q54" t="s">
        <v>49</v>
      </c>
      <c r="R54" t="s">
        <v>49</v>
      </c>
      <c r="S54" t="s">
        <v>49</v>
      </c>
      <c r="T54" t="s">
        <v>49</v>
      </c>
      <c r="U54" t="s">
        <v>48</v>
      </c>
      <c r="V54" t="s">
        <v>48</v>
      </c>
      <c r="W54" t="s">
        <v>48</v>
      </c>
    </row>
    <row r="55" spans="1:23" x14ac:dyDescent="0.25">
      <c r="A55" t="s">
        <v>44</v>
      </c>
      <c r="B55" t="s">
        <v>58</v>
      </c>
      <c r="C55">
        <v>54</v>
      </c>
      <c r="D55" t="s">
        <v>8</v>
      </c>
      <c r="E55" t="s">
        <v>46</v>
      </c>
      <c r="F55">
        <v>7393293</v>
      </c>
      <c r="G55">
        <v>326287</v>
      </c>
      <c r="H55" t="s">
        <v>47</v>
      </c>
      <c r="I55" t="s">
        <v>48</v>
      </c>
      <c r="J55" t="s">
        <v>49</v>
      </c>
      <c r="K55" t="s">
        <v>49</v>
      </c>
      <c r="L55" t="s">
        <v>48</v>
      </c>
      <c r="M55" t="s">
        <v>48</v>
      </c>
      <c r="N55" t="s">
        <v>48</v>
      </c>
      <c r="O55" t="s">
        <v>49</v>
      </c>
      <c r="P55" t="s">
        <v>49</v>
      </c>
      <c r="Q55" t="s">
        <v>49</v>
      </c>
      <c r="R55" t="s">
        <v>49</v>
      </c>
      <c r="S55" t="s">
        <v>49</v>
      </c>
      <c r="T55" t="s">
        <v>49</v>
      </c>
      <c r="U55" t="s">
        <v>48</v>
      </c>
      <c r="V55" t="s">
        <v>48</v>
      </c>
      <c r="W55" t="s">
        <v>49</v>
      </c>
    </row>
    <row r="56" spans="1:23" x14ac:dyDescent="0.25">
      <c r="A56" t="s">
        <v>44</v>
      </c>
      <c r="B56" t="s">
        <v>58</v>
      </c>
      <c r="C56">
        <v>55</v>
      </c>
      <c r="D56" t="s">
        <v>8</v>
      </c>
      <c r="E56" t="s">
        <v>60</v>
      </c>
      <c r="F56">
        <v>7393293</v>
      </c>
      <c r="G56">
        <v>326287</v>
      </c>
      <c r="H56" t="s">
        <v>47</v>
      </c>
      <c r="I56" t="s">
        <v>48</v>
      </c>
      <c r="J56" t="s">
        <v>48</v>
      </c>
      <c r="K56" t="s">
        <v>48</v>
      </c>
      <c r="L56" t="s">
        <v>48</v>
      </c>
      <c r="M56" t="s">
        <v>49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48</v>
      </c>
      <c r="U56" t="s">
        <v>49</v>
      </c>
      <c r="V56" t="s">
        <v>49</v>
      </c>
      <c r="W56" t="s">
        <v>48</v>
      </c>
    </row>
    <row r="57" spans="1:23" x14ac:dyDescent="0.25">
      <c r="A57" t="s">
        <v>44</v>
      </c>
      <c r="B57" t="s">
        <v>9</v>
      </c>
      <c r="C57">
        <v>56</v>
      </c>
      <c r="D57" t="s">
        <v>9</v>
      </c>
      <c r="E57" t="s">
        <v>46</v>
      </c>
      <c r="F57">
        <v>7487124</v>
      </c>
      <c r="G57">
        <v>227797</v>
      </c>
      <c r="H57" t="s">
        <v>47</v>
      </c>
      <c r="I57" t="s">
        <v>48</v>
      </c>
      <c r="J57" t="s">
        <v>48</v>
      </c>
      <c r="K57" t="s">
        <v>48</v>
      </c>
      <c r="L57" t="s">
        <v>48</v>
      </c>
      <c r="M57" t="s">
        <v>48</v>
      </c>
      <c r="N57" t="s">
        <v>48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49</v>
      </c>
      <c r="U57" t="s">
        <v>48</v>
      </c>
      <c r="V57" t="s">
        <v>48</v>
      </c>
      <c r="W57" t="s">
        <v>48</v>
      </c>
    </row>
    <row r="58" spans="1:23" x14ac:dyDescent="0.25">
      <c r="A58" t="s">
        <v>44</v>
      </c>
      <c r="B58" t="s">
        <v>9</v>
      </c>
      <c r="C58">
        <v>57</v>
      </c>
      <c r="D58" t="s">
        <v>100</v>
      </c>
      <c r="E58" t="s">
        <v>60</v>
      </c>
      <c r="F58">
        <v>7487272</v>
      </c>
      <c r="G58">
        <v>226384</v>
      </c>
      <c r="H58" t="s">
        <v>47</v>
      </c>
      <c r="I58" t="s">
        <v>48</v>
      </c>
      <c r="J58" t="s">
        <v>48</v>
      </c>
      <c r="K58" t="s">
        <v>48</v>
      </c>
      <c r="L58" t="s">
        <v>48</v>
      </c>
      <c r="M58" t="s">
        <v>48</v>
      </c>
      <c r="N58" t="s">
        <v>48</v>
      </c>
      <c r="O58" t="s">
        <v>49</v>
      </c>
      <c r="P58" t="s">
        <v>48</v>
      </c>
      <c r="Q58" t="s">
        <v>48</v>
      </c>
      <c r="R58" t="s">
        <v>48</v>
      </c>
      <c r="S58" t="s">
        <v>48</v>
      </c>
      <c r="T58" t="s">
        <v>48</v>
      </c>
      <c r="U58" t="s">
        <v>48</v>
      </c>
      <c r="V58" t="s">
        <v>48</v>
      </c>
      <c r="W58" t="s">
        <v>48</v>
      </c>
    </row>
    <row r="59" spans="1:23" x14ac:dyDescent="0.25">
      <c r="A59" t="s">
        <v>44</v>
      </c>
      <c r="B59" t="s">
        <v>101</v>
      </c>
      <c r="C59">
        <v>58</v>
      </c>
      <c r="D59" t="s">
        <v>101</v>
      </c>
      <c r="E59" t="s">
        <v>46</v>
      </c>
      <c r="F59">
        <v>7553841</v>
      </c>
      <c r="G59">
        <v>457841</v>
      </c>
      <c r="H59" t="s">
        <v>51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49</v>
      </c>
      <c r="P59" t="s">
        <v>48</v>
      </c>
      <c r="Q59" t="s">
        <v>49</v>
      </c>
      <c r="R59" t="s">
        <v>49</v>
      </c>
      <c r="S59" t="s">
        <v>49</v>
      </c>
      <c r="T59" t="s">
        <v>49</v>
      </c>
      <c r="U59" t="s">
        <v>48</v>
      </c>
      <c r="V59" t="s">
        <v>48</v>
      </c>
      <c r="W59" t="s">
        <v>48</v>
      </c>
    </row>
    <row r="60" spans="1:23" x14ac:dyDescent="0.25">
      <c r="A60" t="s">
        <v>44</v>
      </c>
      <c r="B60" t="s">
        <v>14</v>
      </c>
      <c r="C60">
        <v>59</v>
      </c>
      <c r="D60" t="s">
        <v>14</v>
      </c>
      <c r="E60" t="s">
        <v>46</v>
      </c>
      <c r="F60">
        <v>7655653</v>
      </c>
      <c r="G60">
        <v>207285</v>
      </c>
      <c r="H60" t="s">
        <v>47</v>
      </c>
      <c r="I60" t="s">
        <v>48</v>
      </c>
      <c r="J60" t="s">
        <v>48</v>
      </c>
      <c r="K60" t="s">
        <v>49</v>
      </c>
      <c r="L60" t="s">
        <v>48</v>
      </c>
      <c r="M60" t="s">
        <v>48</v>
      </c>
      <c r="N60" t="s">
        <v>48</v>
      </c>
      <c r="O60" t="s">
        <v>49</v>
      </c>
      <c r="P60" t="s">
        <v>49</v>
      </c>
      <c r="Q60" t="s">
        <v>49</v>
      </c>
      <c r="R60" t="s">
        <v>49</v>
      </c>
      <c r="S60" t="s">
        <v>49</v>
      </c>
      <c r="T60" t="s">
        <v>49</v>
      </c>
      <c r="U60" t="s">
        <v>48</v>
      </c>
      <c r="V60" t="s">
        <v>48</v>
      </c>
      <c r="W60" t="s">
        <v>48</v>
      </c>
    </row>
    <row r="61" spans="1:23" x14ac:dyDescent="0.25">
      <c r="A61" t="s">
        <v>44</v>
      </c>
      <c r="B61" t="s">
        <v>102</v>
      </c>
      <c r="C61">
        <v>60</v>
      </c>
      <c r="D61" t="s">
        <v>103</v>
      </c>
      <c r="E61" t="s">
        <v>46</v>
      </c>
      <c r="F61">
        <v>7516288</v>
      </c>
      <c r="G61">
        <v>234305</v>
      </c>
      <c r="H61" t="s">
        <v>47</v>
      </c>
      <c r="I61" t="s">
        <v>48</v>
      </c>
      <c r="J61" t="s">
        <v>48</v>
      </c>
      <c r="K61" t="s">
        <v>48</v>
      </c>
      <c r="L61" t="s">
        <v>48</v>
      </c>
      <c r="M61" t="s">
        <v>48</v>
      </c>
      <c r="N61" t="s">
        <v>48</v>
      </c>
      <c r="O61" t="s">
        <v>49</v>
      </c>
      <c r="P61" t="s">
        <v>49</v>
      </c>
      <c r="Q61" t="s">
        <v>48</v>
      </c>
      <c r="R61" t="s">
        <v>48</v>
      </c>
      <c r="S61" t="s">
        <v>48</v>
      </c>
      <c r="T61" t="s">
        <v>49</v>
      </c>
      <c r="U61" t="s">
        <v>48</v>
      </c>
      <c r="V61" t="s">
        <v>48</v>
      </c>
      <c r="W61" t="s">
        <v>48</v>
      </c>
    </row>
    <row r="62" spans="1:23" x14ac:dyDescent="0.25">
      <c r="A62" t="s">
        <v>44</v>
      </c>
      <c r="B62" t="s">
        <v>104</v>
      </c>
      <c r="C62">
        <v>61</v>
      </c>
      <c r="D62" t="s">
        <v>105</v>
      </c>
      <c r="E62" t="s">
        <v>60</v>
      </c>
      <c r="F62">
        <v>7431942</v>
      </c>
      <c r="G62">
        <v>265629</v>
      </c>
      <c r="H62" t="s">
        <v>47</v>
      </c>
      <c r="I62" t="s">
        <v>48</v>
      </c>
      <c r="J62" t="s">
        <v>48</v>
      </c>
      <c r="K62" t="s">
        <v>48</v>
      </c>
      <c r="L62" t="s">
        <v>48</v>
      </c>
      <c r="M62" t="s">
        <v>49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  <c r="S62" t="s">
        <v>48</v>
      </c>
      <c r="T62" t="s">
        <v>48</v>
      </c>
      <c r="U62" t="s">
        <v>48</v>
      </c>
      <c r="V62" t="s">
        <v>49</v>
      </c>
      <c r="W62" t="s">
        <v>48</v>
      </c>
    </row>
    <row r="63" spans="1:23" x14ac:dyDescent="0.25">
      <c r="A63" t="s">
        <v>44</v>
      </c>
      <c r="B63" t="s">
        <v>15</v>
      </c>
      <c r="C63">
        <v>62</v>
      </c>
      <c r="D63" t="s">
        <v>15</v>
      </c>
      <c r="E63" t="s">
        <v>46</v>
      </c>
      <c r="F63">
        <v>7514053</v>
      </c>
      <c r="G63">
        <v>238993</v>
      </c>
      <c r="H63" t="s">
        <v>47</v>
      </c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48</v>
      </c>
      <c r="U63" t="s">
        <v>48</v>
      </c>
      <c r="V63" t="s">
        <v>48</v>
      </c>
      <c r="W63" t="s">
        <v>48</v>
      </c>
    </row>
    <row r="64" spans="1:23" x14ac:dyDescent="0.25">
      <c r="A64" t="s">
        <v>44</v>
      </c>
      <c r="B64" t="s">
        <v>58</v>
      </c>
      <c r="C64">
        <v>63</v>
      </c>
      <c r="D64" t="s">
        <v>10</v>
      </c>
      <c r="E64" t="s">
        <v>46</v>
      </c>
      <c r="F64">
        <v>7399522</v>
      </c>
      <c r="G64">
        <v>333675</v>
      </c>
      <c r="H64" t="s">
        <v>47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49</v>
      </c>
      <c r="Q64" t="s">
        <v>48</v>
      </c>
      <c r="R64" t="s">
        <v>48</v>
      </c>
      <c r="S64" t="s">
        <v>48</v>
      </c>
      <c r="T64" t="s">
        <v>49</v>
      </c>
      <c r="U64" t="s">
        <v>48</v>
      </c>
      <c r="V64" t="s">
        <v>48</v>
      </c>
      <c r="W64" t="s">
        <v>48</v>
      </c>
    </row>
    <row r="65" spans="1:23" x14ac:dyDescent="0.25">
      <c r="A65" t="s">
        <v>44</v>
      </c>
      <c r="B65" t="s">
        <v>58</v>
      </c>
      <c r="C65">
        <v>64</v>
      </c>
      <c r="D65" t="s">
        <v>106</v>
      </c>
      <c r="E65" t="s">
        <v>46</v>
      </c>
      <c r="F65">
        <v>7382927</v>
      </c>
      <c r="G65">
        <v>325596</v>
      </c>
      <c r="H65" t="s">
        <v>47</v>
      </c>
      <c r="I65" t="s">
        <v>48</v>
      </c>
      <c r="J65" t="s">
        <v>48</v>
      </c>
      <c r="K65" t="s">
        <v>49</v>
      </c>
      <c r="L65" t="s">
        <v>48</v>
      </c>
      <c r="M65" t="s">
        <v>48</v>
      </c>
      <c r="N65" t="s">
        <v>48</v>
      </c>
      <c r="O65" t="s">
        <v>49</v>
      </c>
      <c r="P65" t="s">
        <v>48</v>
      </c>
      <c r="Q65" t="s">
        <v>48</v>
      </c>
      <c r="R65" t="s">
        <v>48</v>
      </c>
      <c r="S65" t="s">
        <v>48</v>
      </c>
      <c r="T65" t="s">
        <v>49</v>
      </c>
      <c r="U65" t="s">
        <v>48</v>
      </c>
      <c r="V65" t="s">
        <v>48</v>
      </c>
      <c r="W65" t="s">
        <v>48</v>
      </c>
    </row>
    <row r="66" spans="1:23" x14ac:dyDescent="0.25">
      <c r="A66" t="s">
        <v>44</v>
      </c>
      <c r="B66" t="s">
        <v>58</v>
      </c>
      <c r="C66">
        <v>65</v>
      </c>
      <c r="D66" t="s">
        <v>106</v>
      </c>
      <c r="E66" t="s">
        <v>60</v>
      </c>
      <c r="F66">
        <v>7382927</v>
      </c>
      <c r="G66">
        <v>325596</v>
      </c>
      <c r="H66" t="s">
        <v>47</v>
      </c>
      <c r="I66" t="s">
        <v>48</v>
      </c>
      <c r="J66" t="s">
        <v>48</v>
      </c>
      <c r="K66" t="s">
        <v>48</v>
      </c>
      <c r="L66" t="s">
        <v>48</v>
      </c>
      <c r="M66" t="s">
        <v>48</v>
      </c>
      <c r="N66" t="s">
        <v>48</v>
      </c>
      <c r="O66" t="s">
        <v>48</v>
      </c>
      <c r="P66" t="s">
        <v>49</v>
      </c>
      <c r="Q66" t="s">
        <v>48</v>
      </c>
      <c r="R66" t="s">
        <v>48</v>
      </c>
      <c r="S66" t="s">
        <v>48</v>
      </c>
      <c r="T66" t="s">
        <v>48</v>
      </c>
      <c r="U66" t="s">
        <v>49</v>
      </c>
      <c r="V66" t="s">
        <v>48</v>
      </c>
      <c r="W66" t="s">
        <v>48</v>
      </c>
    </row>
    <row r="67" spans="1:23" x14ac:dyDescent="0.25">
      <c r="A67" t="s">
        <v>44</v>
      </c>
      <c r="B67" t="s">
        <v>107</v>
      </c>
      <c r="C67">
        <v>66</v>
      </c>
      <c r="D67" t="s">
        <v>108</v>
      </c>
      <c r="E67" t="s">
        <v>46</v>
      </c>
      <c r="F67">
        <v>7384857</v>
      </c>
      <c r="G67">
        <v>347853</v>
      </c>
      <c r="H67" t="s">
        <v>47</v>
      </c>
      <c r="I67" t="s">
        <v>48</v>
      </c>
      <c r="J67" t="s">
        <v>49</v>
      </c>
      <c r="K67" t="s">
        <v>48</v>
      </c>
      <c r="L67" t="s">
        <v>48</v>
      </c>
      <c r="M67" t="s">
        <v>48</v>
      </c>
      <c r="N67" t="s">
        <v>48</v>
      </c>
      <c r="O67" t="s">
        <v>49</v>
      </c>
      <c r="P67" t="s">
        <v>48</v>
      </c>
      <c r="Q67" t="s">
        <v>49</v>
      </c>
      <c r="R67" t="s">
        <v>49</v>
      </c>
      <c r="S67" t="s">
        <v>49</v>
      </c>
      <c r="T67" t="s">
        <v>49</v>
      </c>
      <c r="U67" t="s">
        <v>48</v>
      </c>
      <c r="V67" t="s">
        <v>49</v>
      </c>
      <c r="W67" t="s">
        <v>49</v>
      </c>
    </row>
    <row r="68" spans="1:23" x14ac:dyDescent="0.25">
      <c r="A68" t="s">
        <v>44</v>
      </c>
      <c r="B68" t="s">
        <v>107</v>
      </c>
      <c r="C68">
        <v>67</v>
      </c>
      <c r="D68" t="s">
        <v>108</v>
      </c>
      <c r="E68" t="s">
        <v>60</v>
      </c>
      <c r="F68">
        <v>7384857</v>
      </c>
      <c r="G68">
        <v>347853</v>
      </c>
      <c r="H68" t="s">
        <v>47</v>
      </c>
      <c r="I68" t="s">
        <v>48</v>
      </c>
      <c r="J68" t="s">
        <v>48</v>
      </c>
      <c r="K68" t="s">
        <v>48</v>
      </c>
      <c r="L68" t="s">
        <v>48</v>
      </c>
      <c r="M68" t="s">
        <v>48</v>
      </c>
      <c r="N68" t="s">
        <v>48</v>
      </c>
      <c r="O68" t="s">
        <v>48</v>
      </c>
      <c r="P68" t="s">
        <v>49</v>
      </c>
      <c r="Q68" t="s">
        <v>48</v>
      </c>
      <c r="R68" t="s">
        <v>48</v>
      </c>
      <c r="S68" t="s">
        <v>48</v>
      </c>
      <c r="T68" t="s">
        <v>48</v>
      </c>
      <c r="U68" t="s">
        <v>49</v>
      </c>
      <c r="V68" t="s">
        <v>48</v>
      </c>
      <c r="W68" t="s">
        <v>48</v>
      </c>
    </row>
    <row r="69" spans="1:23" x14ac:dyDescent="0.25">
      <c r="A69" t="s">
        <v>44</v>
      </c>
      <c r="B69" t="s">
        <v>109</v>
      </c>
      <c r="C69">
        <v>68</v>
      </c>
      <c r="D69" t="s">
        <v>109</v>
      </c>
      <c r="E69" t="s">
        <v>46</v>
      </c>
      <c r="F69">
        <v>7349234</v>
      </c>
      <c r="G69">
        <v>365576</v>
      </c>
      <c r="H69" t="s">
        <v>47</v>
      </c>
      <c r="I69" t="s">
        <v>48</v>
      </c>
      <c r="J69" t="s">
        <v>48</v>
      </c>
      <c r="K69" t="s">
        <v>48</v>
      </c>
      <c r="L69" t="s">
        <v>48</v>
      </c>
      <c r="M69" t="s">
        <v>48</v>
      </c>
      <c r="N69" t="s">
        <v>48</v>
      </c>
      <c r="O69" t="s">
        <v>49</v>
      </c>
      <c r="P69" t="s">
        <v>48</v>
      </c>
      <c r="Q69" t="s">
        <v>48</v>
      </c>
      <c r="R69" t="s">
        <v>48</v>
      </c>
      <c r="S69" t="s">
        <v>48</v>
      </c>
      <c r="T69" t="s">
        <v>49</v>
      </c>
      <c r="U69" t="s">
        <v>48</v>
      </c>
      <c r="V69" t="s">
        <v>48</v>
      </c>
      <c r="W69" t="s">
        <v>48</v>
      </c>
    </row>
    <row r="70" spans="1:23" x14ac:dyDescent="0.25">
      <c r="A70" t="s">
        <v>44</v>
      </c>
      <c r="B70" t="s">
        <v>109</v>
      </c>
      <c r="C70">
        <v>69</v>
      </c>
      <c r="D70" t="s">
        <v>110</v>
      </c>
      <c r="E70" t="s">
        <v>46</v>
      </c>
      <c r="F70">
        <v>7347234</v>
      </c>
      <c r="G70">
        <v>367697</v>
      </c>
      <c r="H70" t="s">
        <v>47</v>
      </c>
      <c r="I70" t="s">
        <v>48</v>
      </c>
      <c r="J70" t="s">
        <v>48</v>
      </c>
      <c r="K70" t="s">
        <v>48</v>
      </c>
      <c r="L70" t="s">
        <v>48</v>
      </c>
      <c r="M70" t="s">
        <v>48</v>
      </c>
      <c r="N70" t="s">
        <v>48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48</v>
      </c>
      <c r="V70" t="s">
        <v>49</v>
      </c>
      <c r="W70" t="s">
        <v>48</v>
      </c>
    </row>
    <row r="71" spans="1:23" x14ac:dyDescent="0.25">
      <c r="A71" t="s">
        <v>44</v>
      </c>
      <c r="B71" t="s">
        <v>111</v>
      </c>
      <c r="C71">
        <v>70</v>
      </c>
      <c r="D71" t="s">
        <v>111</v>
      </c>
      <c r="E71" t="s">
        <v>60</v>
      </c>
      <c r="F71">
        <v>7381261</v>
      </c>
      <c r="G71">
        <v>338401</v>
      </c>
      <c r="H71" t="s">
        <v>47</v>
      </c>
      <c r="I71" t="s">
        <v>48</v>
      </c>
      <c r="J71" t="s">
        <v>48</v>
      </c>
      <c r="K71" t="s">
        <v>48</v>
      </c>
      <c r="L71" t="s">
        <v>48</v>
      </c>
      <c r="M71" t="s">
        <v>48</v>
      </c>
      <c r="N71" t="s">
        <v>48</v>
      </c>
      <c r="O71" t="s">
        <v>48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49</v>
      </c>
      <c r="V71" t="s">
        <v>48</v>
      </c>
      <c r="W71" t="s">
        <v>48</v>
      </c>
    </row>
    <row r="72" spans="1:23" x14ac:dyDescent="0.25">
      <c r="A72" t="s">
        <v>44</v>
      </c>
      <c r="B72" t="s">
        <v>111</v>
      </c>
      <c r="C72">
        <v>71</v>
      </c>
      <c r="D72" t="s">
        <v>112</v>
      </c>
      <c r="E72" t="s">
        <v>46</v>
      </c>
      <c r="F72">
        <v>7381261</v>
      </c>
      <c r="G72">
        <v>338401</v>
      </c>
      <c r="H72" t="s">
        <v>47</v>
      </c>
      <c r="I72" t="s">
        <v>48</v>
      </c>
      <c r="J72" t="s">
        <v>48</v>
      </c>
      <c r="K72" t="s">
        <v>48</v>
      </c>
      <c r="L72" t="s">
        <v>48</v>
      </c>
      <c r="M72" t="s">
        <v>48</v>
      </c>
      <c r="N72" t="s">
        <v>48</v>
      </c>
      <c r="O72" t="s">
        <v>49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t="s">
        <v>48</v>
      </c>
    </row>
    <row r="73" spans="1:23" x14ac:dyDescent="0.25">
      <c r="A73" t="s">
        <v>44</v>
      </c>
      <c r="B73" t="s">
        <v>111</v>
      </c>
      <c r="C73">
        <v>72</v>
      </c>
      <c r="D73" t="s">
        <v>113</v>
      </c>
      <c r="E73" t="s">
        <v>46</v>
      </c>
      <c r="F73">
        <v>7378279</v>
      </c>
      <c r="G73">
        <v>342354</v>
      </c>
      <c r="H73" t="s">
        <v>47</v>
      </c>
      <c r="I73" t="s">
        <v>48</v>
      </c>
      <c r="J73" t="s">
        <v>48</v>
      </c>
      <c r="K73" t="s">
        <v>49</v>
      </c>
      <c r="L73" t="s">
        <v>48</v>
      </c>
      <c r="M73" t="s">
        <v>48</v>
      </c>
      <c r="N73" t="s">
        <v>48</v>
      </c>
      <c r="O73" t="s">
        <v>48</v>
      </c>
      <c r="P73" t="s">
        <v>49</v>
      </c>
      <c r="Q73" t="s">
        <v>49</v>
      </c>
      <c r="R73" t="s">
        <v>49</v>
      </c>
      <c r="S73" t="s">
        <v>49</v>
      </c>
      <c r="T73" t="s">
        <v>49</v>
      </c>
      <c r="U73" t="s">
        <v>48</v>
      </c>
      <c r="V73" t="s">
        <v>48</v>
      </c>
      <c r="W73" t="s">
        <v>48</v>
      </c>
    </row>
    <row r="74" spans="1:23" x14ac:dyDescent="0.25">
      <c r="A74" t="s">
        <v>44</v>
      </c>
      <c r="B74" t="s">
        <v>114</v>
      </c>
      <c r="C74">
        <v>73</v>
      </c>
      <c r="D74" t="s">
        <v>114</v>
      </c>
      <c r="E74" t="s">
        <v>46</v>
      </c>
      <c r="F74">
        <v>7387152</v>
      </c>
      <c r="G74">
        <v>341225</v>
      </c>
      <c r="H74" t="s">
        <v>47</v>
      </c>
      <c r="I74" t="s">
        <v>48</v>
      </c>
      <c r="J74" t="s">
        <v>48</v>
      </c>
      <c r="K74" t="s">
        <v>49</v>
      </c>
      <c r="L74" t="s">
        <v>48</v>
      </c>
      <c r="M74" t="s">
        <v>48</v>
      </c>
      <c r="N74" t="s">
        <v>48</v>
      </c>
      <c r="O74" t="s">
        <v>49</v>
      </c>
      <c r="P74" t="s">
        <v>49</v>
      </c>
      <c r="Q74" t="s">
        <v>49</v>
      </c>
      <c r="R74" t="s">
        <v>49</v>
      </c>
      <c r="S74" t="s">
        <v>49</v>
      </c>
      <c r="T74" t="s">
        <v>49</v>
      </c>
      <c r="U74" t="s">
        <v>48</v>
      </c>
      <c r="V74" t="s">
        <v>49</v>
      </c>
      <c r="W74" t="s">
        <v>48</v>
      </c>
    </row>
    <row r="75" spans="1:23" x14ac:dyDescent="0.25">
      <c r="A75" t="s">
        <v>44</v>
      </c>
      <c r="B75" t="s">
        <v>115</v>
      </c>
      <c r="C75">
        <v>74</v>
      </c>
      <c r="D75" t="s">
        <v>115</v>
      </c>
      <c r="E75" t="s">
        <v>46</v>
      </c>
      <c r="F75">
        <v>7700854</v>
      </c>
      <c r="G75">
        <v>666719</v>
      </c>
      <c r="H75" t="s">
        <v>51</v>
      </c>
      <c r="I75" t="s">
        <v>48</v>
      </c>
      <c r="J75" t="s">
        <v>48</v>
      </c>
      <c r="K75" t="s">
        <v>48</v>
      </c>
      <c r="L75" t="s">
        <v>48</v>
      </c>
      <c r="M75" t="s">
        <v>48</v>
      </c>
      <c r="N75" t="s">
        <v>48</v>
      </c>
      <c r="O75" t="s">
        <v>49</v>
      </c>
      <c r="P75" t="s">
        <v>49</v>
      </c>
      <c r="Q75" t="s">
        <v>49</v>
      </c>
      <c r="R75" t="s">
        <v>49</v>
      </c>
      <c r="S75" t="s">
        <v>49</v>
      </c>
      <c r="T75" t="s">
        <v>49</v>
      </c>
      <c r="U75" t="s">
        <v>48</v>
      </c>
      <c r="V75" t="s">
        <v>48</v>
      </c>
      <c r="W75" t="s">
        <v>48</v>
      </c>
    </row>
    <row r="76" spans="1:23" x14ac:dyDescent="0.25">
      <c r="A76" t="s">
        <v>44</v>
      </c>
      <c r="B76" t="s">
        <v>116</v>
      </c>
      <c r="C76">
        <v>75</v>
      </c>
      <c r="D76" t="s">
        <v>116</v>
      </c>
      <c r="E76" t="s">
        <v>46</v>
      </c>
      <c r="F76">
        <v>7435414</v>
      </c>
      <c r="G76">
        <v>410840</v>
      </c>
      <c r="H76" t="s">
        <v>47</v>
      </c>
      <c r="I76" t="s">
        <v>48</v>
      </c>
      <c r="J76" t="s">
        <v>49</v>
      </c>
      <c r="K76" t="s">
        <v>48</v>
      </c>
      <c r="L76" t="s">
        <v>48</v>
      </c>
      <c r="M76" t="s">
        <v>48</v>
      </c>
      <c r="N76" t="s">
        <v>48</v>
      </c>
      <c r="O76" t="s">
        <v>49</v>
      </c>
      <c r="P76" t="s">
        <v>48</v>
      </c>
      <c r="Q76" t="s">
        <v>49</v>
      </c>
      <c r="R76" t="s">
        <v>49</v>
      </c>
      <c r="S76" t="s">
        <v>49</v>
      </c>
      <c r="T76" t="s">
        <v>49</v>
      </c>
      <c r="U76" t="s">
        <v>48</v>
      </c>
      <c r="V76" t="s">
        <v>49</v>
      </c>
      <c r="W76" t="s">
        <v>49</v>
      </c>
    </row>
    <row r="77" spans="1:23" x14ac:dyDescent="0.25">
      <c r="A77" t="s">
        <v>44</v>
      </c>
      <c r="B77" t="s">
        <v>116</v>
      </c>
      <c r="C77">
        <v>76</v>
      </c>
      <c r="D77" t="s">
        <v>117</v>
      </c>
      <c r="E77" t="s">
        <v>46</v>
      </c>
      <c r="F77">
        <v>7431443</v>
      </c>
      <c r="G77">
        <v>408858</v>
      </c>
      <c r="H77" t="s">
        <v>47</v>
      </c>
      <c r="I77" t="s">
        <v>48</v>
      </c>
      <c r="J77" t="s">
        <v>48</v>
      </c>
      <c r="K77" t="s">
        <v>49</v>
      </c>
      <c r="L77" t="s">
        <v>48</v>
      </c>
      <c r="M77" t="s">
        <v>48</v>
      </c>
      <c r="N77" t="s">
        <v>48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48</v>
      </c>
      <c r="V77" t="s">
        <v>48</v>
      </c>
      <c r="W77" t="s">
        <v>48</v>
      </c>
    </row>
    <row r="78" spans="1:23" x14ac:dyDescent="0.25">
      <c r="A78" t="s">
        <v>44</v>
      </c>
      <c r="B78" t="s">
        <v>116</v>
      </c>
      <c r="C78">
        <v>77</v>
      </c>
      <c r="D78" t="s">
        <v>118</v>
      </c>
      <c r="E78" t="s">
        <v>46</v>
      </c>
      <c r="F78">
        <v>7435902</v>
      </c>
      <c r="G78">
        <v>414962</v>
      </c>
      <c r="H78" t="s">
        <v>47</v>
      </c>
      <c r="I78" t="s">
        <v>48</v>
      </c>
      <c r="J78" t="s">
        <v>49</v>
      </c>
      <c r="K78" t="s">
        <v>48</v>
      </c>
      <c r="L78" t="s">
        <v>48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48</v>
      </c>
      <c r="W78" t="s">
        <v>49</v>
      </c>
    </row>
    <row r="79" spans="1:23" x14ac:dyDescent="0.25">
      <c r="A79" t="s">
        <v>44</v>
      </c>
      <c r="B79" t="s">
        <v>119</v>
      </c>
      <c r="C79">
        <v>78</v>
      </c>
      <c r="D79" t="s">
        <v>119</v>
      </c>
      <c r="E79" t="s">
        <v>46</v>
      </c>
      <c r="F79">
        <v>7367280</v>
      </c>
      <c r="G79">
        <v>459249</v>
      </c>
      <c r="H79" t="s">
        <v>47</v>
      </c>
      <c r="I79" t="s">
        <v>48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49</v>
      </c>
      <c r="P79" t="s">
        <v>49</v>
      </c>
      <c r="Q79" t="s">
        <v>48</v>
      </c>
      <c r="R79" t="s">
        <v>48</v>
      </c>
      <c r="S79" t="s">
        <v>48</v>
      </c>
      <c r="T79" t="s">
        <v>49</v>
      </c>
      <c r="U79" t="s">
        <v>48</v>
      </c>
      <c r="V79" t="s">
        <v>48</v>
      </c>
      <c r="W79" t="s">
        <v>48</v>
      </c>
    </row>
    <row r="80" spans="1:23" x14ac:dyDescent="0.25">
      <c r="A80" t="s">
        <v>44</v>
      </c>
      <c r="B80" t="s">
        <v>120</v>
      </c>
      <c r="C80">
        <v>79</v>
      </c>
      <c r="D80" t="s">
        <v>120</v>
      </c>
      <c r="E80" t="s">
        <v>46</v>
      </c>
      <c r="F80">
        <v>7398675</v>
      </c>
      <c r="G80">
        <v>246841</v>
      </c>
      <c r="H80" t="s">
        <v>47</v>
      </c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49</v>
      </c>
      <c r="P80" t="s">
        <v>48</v>
      </c>
      <c r="Q80" t="s">
        <v>49</v>
      </c>
      <c r="R80" t="s">
        <v>49</v>
      </c>
      <c r="S80" t="s">
        <v>48</v>
      </c>
      <c r="T80" t="s">
        <v>49</v>
      </c>
      <c r="U80" t="s">
        <v>48</v>
      </c>
      <c r="V80" t="s">
        <v>48</v>
      </c>
      <c r="W80" t="s">
        <v>48</v>
      </c>
    </row>
    <row r="81" spans="1:23" x14ac:dyDescent="0.25">
      <c r="A81" t="s">
        <v>44</v>
      </c>
      <c r="B81" t="s">
        <v>120</v>
      </c>
      <c r="C81">
        <v>80</v>
      </c>
      <c r="D81" t="s">
        <v>121</v>
      </c>
      <c r="E81" t="s">
        <v>60</v>
      </c>
      <c r="F81">
        <v>7398930</v>
      </c>
      <c r="G81">
        <v>249446</v>
      </c>
      <c r="H81" t="s">
        <v>47</v>
      </c>
      <c r="I81" t="s">
        <v>48</v>
      </c>
      <c r="J81" t="s">
        <v>48</v>
      </c>
      <c r="K81" t="s">
        <v>48</v>
      </c>
      <c r="L81" t="s">
        <v>48</v>
      </c>
      <c r="M81" t="s">
        <v>49</v>
      </c>
      <c r="N81" t="s">
        <v>48</v>
      </c>
      <c r="O81" t="s">
        <v>48</v>
      </c>
      <c r="P81" t="s">
        <v>48</v>
      </c>
      <c r="Q81" t="s">
        <v>48</v>
      </c>
      <c r="R81" t="s">
        <v>48</v>
      </c>
      <c r="S81" t="s">
        <v>48</v>
      </c>
      <c r="T81" t="s">
        <v>48</v>
      </c>
      <c r="U81" t="s">
        <v>48</v>
      </c>
      <c r="V81" t="s">
        <v>48</v>
      </c>
      <c r="W81" t="s">
        <v>48</v>
      </c>
    </row>
    <row r="82" spans="1:23" x14ac:dyDescent="0.25">
      <c r="A82" t="s">
        <v>44</v>
      </c>
      <c r="B82" t="s">
        <v>122</v>
      </c>
      <c r="C82">
        <v>81</v>
      </c>
      <c r="D82" t="s">
        <v>122</v>
      </c>
      <c r="E82" t="s">
        <v>46</v>
      </c>
      <c r="F82">
        <v>7387923</v>
      </c>
      <c r="G82">
        <v>320607</v>
      </c>
      <c r="H82" t="s">
        <v>47</v>
      </c>
      <c r="I82" t="s">
        <v>48</v>
      </c>
      <c r="J82" t="s">
        <v>48</v>
      </c>
      <c r="K82" t="s">
        <v>49</v>
      </c>
      <c r="L82" t="s">
        <v>48</v>
      </c>
      <c r="M82" t="s">
        <v>48</v>
      </c>
      <c r="N82" t="s">
        <v>48</v>
      </c>
      <c r="O82" t="s">
        <v>49</v>
      </c>
      <c r="P82" t="s">
        <v>48</v>
      </c>
      <c r="Q82" t="s">
        <v>48</v>
      </c>
      <c r="R82" t="s">
        <v>48</v>
      </c>
      <c r="S82" t="s">
        <v>48</v>
      </c>
      <c r="T82" t="s">
        <v>48</v>
      </c>
      <c r="U82" t="s">
        <v>48</v>
      </c>
      <c r="V82" t="s">
        <v>48</v>
      </c>
      <c r="W82" t="s">
        <v>48</v>
      </c>
    </row>
    <row r="83" spans="1:23" x14ac:dyDescent="0.25">
      <c r="A83" t="s">
        <v>44</v>
      </c>
      <c r="B83" t="s">
        <v>58</v>
      </c>
      <c r="C83">
        <v>82</v>
      </c>
      <c r="D83" t="s">
        <v>123</v>
      </c>
      <c r="E83" t="s">
        <v>60</v>
      </c>
      <c r="F83">
        <v>7396213</v>
      </c>
      <c r="G83">
        <v>339531</v>
      </c>
      <c r="H83" t="s">
        <v>47</v>
      </c>
      <c r="I83" t="s">
        <v>48</v>
      </c>
      <c r="J83" t="s">
        <v>48</v>
      </c>
      <c r="K83" t="s">
        <v>48</v>
      </c>
      <c r="L83" t="s">
        <v>48</v>
      </c>
      <c r="M83" t="s">
        <v>49</v>
      </c>
      <c r="N83" t="s">
        <v>48</v>
      </c>
      <c r="O83" t="s">
        <v>48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49</v>
      </c>
      <c r="W83" t="s">
        <v>48</v>
      </c>
    </row>
    <row r="84" spans="1:23" x14ac:dyDescent="0.25">
      <c r="A84" t="s">
        <v>44</v>
      </c>
      <c r="B84" t="s">
        <v>124</v>
      </c>
      <c r="C84">
        <v>83</v>
      </c>
      <c r="D84" t="s">
        <v>124</v>
      </c>
      <c r="E84" t="s">
        <v>46</v>
      </c>
      <c r="F84">
        <v>7413627</v>
      </c>
      <c r="G84">
        <v>206499</v>
      </c>
      <c r="H84" t="s">
        <v>47</v>
      </c>
      <c r="I84" t="s">
        <v>48</v>
      </c>
      <c r="J84" t="s">
        <v>48</v>
      </c>
      <c r="K84" t="s">
        <v>48</v>
      </c>
      <c r="L84" t="s">
        <v>48</v>
      </c>
      <c r="M84" t="s">
        <v>48</v>
      </c>
      <c r="N84" t="s">
        <v>48</v>
      </c>
      <c r="O84" t="s">
        <v>49</v>
      </c>
      <c r="P84" t="s">
        <v>48</v>
      </c>
      <c r="Q84" t="s">
        <v>49</v>
      </c>
      <c r="R84" t="s">
        <v>49</v>
      </c>
      <c r="S84" t="s">
        <v>49</v>
      </c>
      <c r="T84" t="s">
        <v>49</v>
      </c>
      <c r="U84" t="s">
        <v>48</v>
      </c>
      <c r="V84" t="s">
        <v>48</v>
      </c>
      <c r="W84" t="s">
        <v>48</v>
      </c>
    </row>
    <row r="85" spans="1:23" x14ac:dyDescent="0.25">
      <c r="A85" t="s">
        <v>44</v>
      </c>
      <c r="B85" t="s">
        <v>11</v>
      </c>
      <c r="C85">
        <v>84</v>
      </c>
      <c r="D85" t="s">
        <v>11</v>
      </c>
      <c r="E85" t="s">
        <v>46</v>
      </c>
      <c r="F85">
        <v>7452783</v>
      </c>
      <c r="G85">
        <v>441004</v>
      </c>
      <c r="H85" t="s">
        <v>47</v>
      </c>
      <c r="I85" t="s">
        <v>48</v>
      </c>
      <c r="J85" t="s">
        <v>48</v>
      </c>
      <c r="K85" t="s">
        <v>48</v>
      </c>
      <c r="L85" t="s">
        <v>48</v>
      </c>
      <c r="M85" t="s">
        <v>48</v>
      </c>
      <c r="N85" t="s">
        <v>48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48</v>
      </c>
      <c r="V85" t="s">
        <v>48</v>
      </c>
      <c r="W85" t="s">
        <v>48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RMSE</vt:lpstr>
      <vt:lpstr>Estações de Monitoramento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Godoy Albino</dc:creator>
  <cp:lastModifiedBy>Ana Carolina Godoy Albino</cp:lastModifiedBy>
  <dcterms:created xsi:type="dcterms:W3CDTF">2024-08-05T00:54:00Z</dcterms:created>
  <dcterms:modified xsi:type="dcterms:W3CDTF">2024-08-07T07:10:51Z</dcterms:modified>
</cp:coreProperties>
</file>