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95850eaea231922/Documentos/Doutorado/Dados_Repositório/"/>
    </mc:Choice>
  </mc:AlternateContent>
  <xr:revisionPtr revIDLastSave="1727" documentId="114_{D8E9677E-8A48-4513-96CE-E2FEAB9D8197}" xr6:coauthVersionLast="47" xr6:coauthVersionMax="47" xr10:uidLastSave="{0957C67A-5CC1-426B-9718-AC583CACDC0D}"/>
  <bookViews>
    <workbookView xWindow="7200" yWindow="4185" windowWidth="21600" windowHeight="11295" xr2:uid="{E5C365E1-2D4C-41AC-A5C4-85DF0583BF3D}"/>
  </bookViews>
  <sheets>
    <sheet name="Resumo" sheetId="7" r:id="rId1"/>
    <sheet name="Ambiente" sheetId="1" r:id="rId2"/>
    <sheet name="100C" sheetId="2" r:id="rId3"/>
    <sheet name="200C" sheetId="3" r:id="rId4"/>
    <sheet name="300C" sheetId="6" r:id="rId5"/>
    <sheet name="400C" sheetId="8" r:id="rId6"/>
    <sheet name="500C" sheetId="10" r:id="rId7"/>
    <sheet name="600C" sheetId="11" r:id="rId8"/>
    <sheet name="700C" sheetId="12" r:id="rId9"/>
    <sheet name="800C" sheetId="13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" i="13" l="1"/>
  <c r="D23" i="13"/>
  <c r="H23" i="13" s="1"/>
  <c r="G22" i="13"/>
  <c r="D22" i="13"/>
  <c r="H22" i="13" s="1"/>
  <c r="H21" i="13"/>
  <c r="G20" i="13"/>
  <c r="D20" i="13"/>
  <c r="H20" i="13" s="1"/>
  <c r="G19" i="13"/>
  <c r="D19" i="13"/>
  <c r="H19" i="13" s="1"/>
  <c r="H18" i="13"/>
  <c r="G17" i="13"/>
  <c r="D17" i="13"/>
  <c r="H17" i="13" s="1"/>
  <c r="G16" i="13"/>
  <c r="D16" i="13"/>
  <c r="H16" i="13" s="1"/>
  <c r="H15" i="13"/>
  <c r="G14" i="13"/>
  <c r="D14" i="13"/>
  <c r="H14" i="13" s="1"/>
  <c r="G13" i="13"/>
  <c r="D13" i="13"/>
  <c r="H13" i="13" s="1"/>
  <c r="H12" i="13"/>
  <c r="G11" i="13"/>
  <c r="D11" i="13"/>
  <c r="H11" i="13" s="1"/>
  <c r="G10" i="13"/>
  <c r="D10" i="13"/>
  <c r="H10" i="13" s="1"/>
  <c r="H9" i="13"/>
  <c r="G8" i="13"/>
  <c r="D8" i="13"/>
  <c r="H8" i="13" s="1"/>
  <c r="G7" i="13"/>
  <c r="D7" i="13"/>
  <c r="H7" i="13" s="1"/>
  <c r="H6" i="13"/>
  <c r="G23" i="12"/>
  <c r="D23" i="12"/>
  <c r="H23" i="12" s="1"/>
  <c r="G22" i="12"/>
  <c r="D22" i="12"/>
  <c r="H22" i="12" s="1"/>
  <c r="H21" i="12"/>
  <c r="G20" i="12"/>
  <c r="D20" i="12"/>
  <c r="H20" i="12" s="1"/>
  <c r="G19" i="12"/>
  <c r="D19" i="12"/>
  <c r="H19" i="12" s="1"/>
  <c r="H18" i="12"/>
  <c r="G17" i="12"/>
  <c r="D17" i="12"/>
  <c r="H17" i="12" s="1"/>
  <c r="G16" i="12"/>
  <c r="D16" i="12"/>
  <c r="H16" i="12" s="1"/>
  <c r="H15" i="12"/>
  <c r="G14" i="12"/>
  <c r="D14" i="12"/>
  <c r="H14" i="12" s="1"/>
  <c r="G13" i="12"/>
  <c r="D13" i="12"/>
  <c r="H13" i="12" s="1"/>
  <c r="H12" i="12"/>
  <c r="G11" i="12"/>
  <c r="D11" i="12"/>
  <c r="H11" i="12" s="1"/>
  <c r="G10" i="12"/>
  <c r="D10" i="12"/>
  <c r="H10" i="12" s="1"/>
  <c r="H9" i="12"/>
  <c r="G8" i="12"/>
  <c r="D8" i="12"/>
  <c r="H8" i="12" s="1"/>
  <c r="G7" i="12"/>
  <c r="D7" i="12"/>
  <c r="H7" i="12" s="1"/>
  <c r="H6" i="12"/>
  <c r="G23" i="11"/>
  <c r="D23" i="11"/>
  <c r="H23" i="11" s="1"/>
  <c r="G22" i="11"/>
  <c r="D22" i="11"/>
  <c r="H22" i="11" s="1"/>
  <c r="H21" i="11"/>
  <c r="G20" i="11"/>
  <c r="D20" i="11"/>
  <c r="H20" i="11" s="1"/>
  <c r="G19" i="11"/>
  <c r="D19" i="11"/>
  <c r="H19" i="11" s="1"/>
  <c r="H18" i="11"/>
  <c r="G17" i="11"/>
  <c r="D17" i="11"/>
  <c r="H17" i="11" s="1"/>
  <c r="G16" i="11"/>
  <c r="D16" i="11"/>
  <c r="H16" i="11" s="1"/>
  <c r="H15" i="11"/>
  <c r="G14" i="11"/>
  <c r="D14" i="11"/>
  <c r="H14" i="11" s="1"/>
  <c r="G13" i="11"/>
  <c r="D13" i="11"/>
  <c r="H13" i="11" s="1"/>
  <c r="H12" i="11"/>
  <c r="G11" i="11"/>
  <c r="D11" i="11"/>
  <c r="H11" i="11" s="1"/>
  <c r="G10" i="11"/>
  <c r="D10" i="11"/>
  <c r="H10" i="11" s="1"/>
  <c r="H9" i="11"/>
  <c r="G8" i="11"/>
  <c r="D8" i="11"/>
  <c r="H8" i="11" s="1"/>
  <c r="G7" i="11"/>
  <c r="D7" i="11"/>
  <c r="H7" i="11" s="1"/>
  <c r="H6" i="11"/>
  <c r="G23" i="10"/>
  <c r="D23" i="10"/>
  <c r="H23" i="10" s="1"/>
  <c r="G22" i="10"/>
  <c r="D22" i="10"/>
  <c r="H22" i="10" s="1"/>
  <c r="H21" i="10"/>
  <c r="G20" i="10"/>
  <c r="D20" i="10"/>
  <c r="H20" i="10" s="1"/>
  <c r="G19" i="10"/>
  <c r="D19" i="10"/>
  <c r="H19" i="10" s="1"/>
  <c r="H18" i="10"/>
  <c r="G17" i="10"/>
  <c r="D17" i="10"/>
  <c r="H17" i="10" s="1"/>
  <c r="G16" i="10"/>
  <c r="D16" i="10"/>
  <c r="H16" i="10" s="1"/>
  <c r="H15" i="10"/>
  <c r="G14" i="10"/>
  <c r="D14" i="10"/>
  <c r="H14" i="10" s="1"/>
  <c r="G13" i="10"/>
  <c r="D13" i="10"/>
  <c r="H13" i="10" s="1"/>
  <c r="H12" i="10"/>
  <c r="G11" i="10"/>
  <c r="D11" i="10"/>
  <c r="H11" i="10" s="1"/>
  <c r="G10" i="10"/>
  <c r="D10" i="10"/>
  <c r="H10" i="10" s="1"/>
  <c r="H9" i="10"/>
  <c r="G8" i="10"/>
  <c r="D8" i="10"/>
  <c r="H8" i="10" s="1"/>
  <c r="G7" i="10"/>
  <c r="D7" i="10"/>
  <c r="H7" i="10" s="1"/>
  <c r="H6" i="10"/>
  <c r="G23" i="8"/>
  <c r="D23" i="8"/>
  <c r="H23" i="8" s="1"/>
  <c r="G22" i="8"/>
  <c r="D22" i="8"/>
  <c r="H22" i="8" s="1"/>
  <c r="H21" i="8"/>
  <c r="G20" i="8"/>
  <c r="D20" i="8"/>
  <c r="H20" i="8" s="1"/>
  <c r="G19" i="8"/>
  <c r="D19" i="8"/>
  <c r="H19" i="8" s="1"/>
  <c r="H18" i="8"/>
  <c r="G17" i="8"/>
  <c r="D17" i="8"/>
  <c r="H17" i="8" s="1"/>
  <c r="G16" i="8"/>
  <c r="D16" i="8"/>
  <c r="H16" i="8" s="1"/>
  <c r="H15" i="8"/>
  <c r="G14" i="8"/>
  <c r="D14" i="8"/>
  <c r="H14" i="8" s="1"/>
  <c r="G13" i="8"/>
  <c r="D13" i="8"/>
  <c r="H13" i="8" s="1"/>
  <c r="H12" i="8"/>
  <c r="G11" i="8"/>
  <c r="D11" i="8"/>
  <c r="H11" i="8" s="1"/>
  <c r="G10" i="8"/>
  <c r="D10" i="8"/>
  <c r="H10" i="8" s="1"/>
  <c r="H9" i="8"/>
  <c r="G8" i="8"/>
  <c r="D8" i="8"/>
  <c r="H8" i="8" s="1"/>
  <c r="G7" i="8"/>
  <c r="D7" i="8"/>
  <c r="H7" i="8" s="1"/>
  <c r="H6" i="8"/>
  <c r="H25" i="8" l="1"/>
  <c r="H25" i="11"/>
  <c r="H25" i="12"/>
  <c r="H25" i="13"/>
  <c r="H25" i="10"/>
  <c r="I15" i="13"/>
  <c r="I6" i="13"/>
  <c r="I18" i="13"/>
  <c r="I21" i="12"/>
  <c r="I12" i="12"/>
  <c r="I9" i="12"/>
  <c r="I21" i="11"/>
  <c r="I12" i="11"/>
  <c r="I9" i="11"/>
  <c r="I9" i="13"/>
  <c r="I21" i="13"/>
  <c r="I12" i="13"/>
  <c r="I15" i="12"/>
  <c r="I6" i="12"/>
  <c r="I18" i="12"/>
  <c r="I15" i="11"/>
  <c r="I6" i="11"/>
  <c r="I18" i="11"/>
  <c r="I6" i="10"/>
  <c r="I12" i="10"/>
  <c r="I18" i="10"/>
  <c r="I9" i="10"/>
  <c r="I15" i="10"/>
  <c r="I21" i="10"/>
  <c r="I9" i="8"/>
  <c r="I15" i="8"/>
  <c r="I21" i="8"/>
  <c r="I6" i="8"/>
  <c r="I12" i="8"/>
  <c r="I18" i="8"/>
  <c r="G23" i="6"/>
  <c r="D23" i="6"/>
  <c r="H23" i="6" s="1"/>
  <c r="G22" i="6"/>
  <c r="D22" i="6"/>
  <c r="H22" i="6" s="1"/>
  <c r="H21" i="6"/>
  <c r="G20" i="6"/>
  <c r="D20" i="6"/>
  <c r="H20" i="6" s="1"/>
  <c r="G19" i="6"/>
  <c r="D19" i="6"/>
  <c r="H19" i="6" s="1"/>
  <c r="H18" i="6"/>
  <c r="G17" i="6"/>
  <c r="D17" i="6"/>
  <c r="H17" i="6" s="1"/>
  <c r="G16" i="6"/>
  <c r="D16" i="6"/>
  <c r="H16" i="6" s="1"/>
  <c r="H15" i="6"/>
  <c r="G14" i="6"/>
  <c r="D14" i="6"/>
  <c r="H14" i="6" s="1"/>
  <c r="G13" i="6"/>
  <c r="D13" i="6"/>
  <c r="H13" i="6" s="1"/>
  <c r="H12" i="6"/>
  <c r="G11" i="6"/>
  <c r="D11" i="6"/>
  <c r="H11" i="6" s="1"/>
  <c r="G10" i="6"/>
  <c r="D10" i="6"/>
  <c r="H10" i="6" s="1"/>
  <c r="H9" i="6"/>
  <c r="G8" i="6"/>
  <c r="D8" i="6"/>
  <c r="H8" i="6" s="1"/>
  <c r="G7" i="6"/>
  <c r="D7" i="6"/>
  <c r="H7" i="6" s="1"/>
  <c r="H6" i="6"/>
  <c r="G23" i="3"/>
  <c r="D23" i="3"/>
  <c r="H23" i="3" s="1"/>
  <c r="G22" i="3"/>
  <c r="D22" i="3"/>
  <c r="H22" i="3" s="1"/>
  <c r="H21" i="3"/>
  <c r="G20" i="3"/>
  <c r="D20" i="3"/>
  <c r="H20" i="3" s="1"/>
  <c r="G19" i="3"/>
  <c r="D19" i="3"/>
  <c r="H19" i="3" s="1"/>
  <c r="H18" i="3"/>
  <c r="G17" i="3"/>
  <c r="D17" i="3"/>
  <c r="H17" i="3" s="1"/>
  <c r="G16" i="3"/>
  <c r="D16" i="3"/>
  <c r="H16" i="3" s="1"/>
  <c r="H15" i="3"/>
  <c r="G14" i="3"/>
  <c r="D14" i="3"/>
  <c r="H14" i="3" s="1"/>
  <c r="G13" i="3"/>
  <c r="D13" i="3"/>
  <c r="H13" i="3" s="1"/>
  <c r="H12" i="3"/>
  <c r="G11" i="3"/>
  <c r="D11" i="3"/>
  <c r="H11" i="3" s="1"/>
  <c r="G10" i="3"/>
  <c r="D10" i="3"/>
  <c r="H10" i="3" s="1"/>
  <c r="H9" i="3"/>
  <c r="G8" i="3"/>
  <c r="D8" i="3"/>
  <c r="H8" i="3" s="1"/>
  <c r="G7" i="3"/>
  <c r="D7" i="3"/>
  <c r="H7" i="3" s="1"/>
  <c r="H6" i="3"/>
  <c r="K25" i="13" l="1"/>
  <c r="K25" i="12"/>
  <c r="K25" i="11"/>
  <c r="K25" i="10"/>
  <c r="K25" i="8"/>
  <c r="H25" i="6"/>
  <c r="H25" i="3"/>
  <c r="I21" i="6"/>
  <c r="I18" i="6"/>
  <c r="I15" i="6"/>
  <c r="I12" i="6"/>
  <c r="I9" i="6"/>
  <c r="I6" i="6"/>
  <c r="I12" i="3"/>
  <c r="I15" i="3"/>
  <c r="I6" i="3"/>
  <c r="I18" i="3"/>
  <c r="I9" i="3"/>
  <c r="I21" i="3"/>
  <c r="G23" i="2"/>
  <c r="D23" i="2"/>
  <c r="H23" i="2" s="1"/>
  <c r="G22" i="2"/>
  <c r="D22" i="2"/>
  <c r="H22" i="2" s="1"/>
  <c r="H21" i="2"/>
  <c r="G20" i="2"/>
  <c r="D20" i="2"/>
  <c r="H20" i="2" s="1"/>
  <c r="G19" i="2"/>
  <c r="D19" i="2"/>
  <c r="H19" i="2" s="1"/>
  <c r="H18" i="2"/>
  <c r="G17" i="2"/>
  <c r="D17" i="2"/>
  <c r="H17" i="2" s="1"/>
  <c r="G16" i="2"/>
  <c r="D16" i="2"/>
  <c r="H16" i="2" s="1"/>
  <c r="H15" i="2"/>
  <c r="G14" i="2"/>
  <c r="D14" i="2"/>
  <c r="H14" i="2" s="1"/>
  <c r="G13" i="2"/>
  <c r="D13" i="2"/>
  <c r="H13" i="2" s="1"/>
  <c r="H12" i="2"/>
  <c r="G11" i="2"/>
  <c r="D11" i="2"/>
  <c r="H11" i="2" s="1"/>
  <c r="G10" i="2"/>
  <c r="D10" i="2"/>
  <c r="H10" i="2" s="1"/>
  <c r="H9" i="2"/>
  <c r="G8" i="2"/>
  <c r="D8" i="2"/>
  <c r="H8" i="2" s="1"/>
  <c r="G7" i="2"/>
  <c r="D7" i="2"/>
  <c r="H7" i="2" s="1"/>
  <c r="H6" i="2"/>
  <c r="H9" i="1"/>
  <c r="K25" i="6" l="1"/>
  <c r="K25" i="3"/>
  <c r="H25" i="2"/>
  <c r="I6" i="2"/>
  <c r="I12" i="2"/>
  <c r="I18" i="2"/>
  <c r="I9" i="2"/>
  <c r="I15" i="2"/>
  <c r="I21" i="2"/>
  <c r="G23" i="1"/>
  <c r="D23" i="1"/>
  <c r="H23" i="1" s="1"/>
  <c r="G22" i="1"/>
  <c r="D22" i="1"/>
  <c r="H22" i="1" s="1"/>
  <c r="H21" i="1"/>
  <c r="G20" i="1"/>
  <c r="D20" i="1"/>
  <c r="H20" i="1" s="1"/>
  <c r="G19" i="1"/>
  <c r="D19" i="1"/>
  <c r="H19" i="1" s="1"/>
  <c r="H18" i="1"/>
  <c r="G17" i="1"/>
  <c r="D17" i="1"/>
  <c r="H17" i="1" s="1"/>
  <c r="G16" i="1"/>
  <c r="D16" i="1"/>
  <c r="H16" i="1" s="1"/>
  <c r="H15" i="1"/>
  <c r="G14" i="1"/>
  <c r="D14" i="1"/>
  <c r="H14" i="1" s="1"/>
  <c r="G13" i="1"/>
  <c r="D13" i="1"/>
  <c r="H13" i="1" s="1"/>
  <c r="H12" i="1"/>
  <c r="G11" i="1"/>
  <c r="D11" i="1"/>
  <c r="H11" i="1" s="1"/>
  <c r="G10" i="1"/>
  <c r="D10" i="1"/>
  <c r="H10" i="1" s="1"/>
  <c r="H6" i="1"/>
  <c r="G8" i="1"/>
  <c r="G7" i="1"/>
  <c r="D8" i="1"/>
  <c r="H8" i="1" s="1"/>
  <c r="D7" i="1"/>
  <c r="H7" i="1" s="1"/>
  <c r="I6" i="1" l="1"/>
  <c r="H25" i="1"/>
  <c r="K25" i="2"/>
  <c r="I15" i="1"/>
  <c r="I21" i="1"/>
  <c r="I18" i="1"/>
  <c r="I12" i="1"/>
  <c r="I9" i="1"/>
  <c r="K25" i="1" l="1"/>
  <c r="D11" i="7"/>
  <c r="D6" i="7"/>
  <c r="D3" i="7"/>
  <c r="D10" i="7"/>
  <c r="D8" i="7"/>
  <c r="D7" i="7"/>
  <c r="D9" i="7"/>
  <c r="D5" i="7"/>
  <c r="D4" i="7"/>
  <c r="E3" i="7" l="1"/>
  <c r="E5" i="7"/>
  <c r="E10" i="7"/>
  <c r="E8" i="7"/>
  <c r="E6" i="7"/>
  <c r="E11" i="7"/>
  <c r="E7" i="7"/>
  <c r="E4" i="7"/>
  <c r="E9" i="7"/>
</calcChain>
</file>

<file path=xl/sharedStrings.xml><?xml version="1.0" encoding="utf-8"?>
<sst xmlns="http://schemas.openxmlformats.org/spreadsheetml/2006/main" count="382" uniqueCount="32">
  <si>
    <t>Força (ton)</t>
  </si>
  <si>
    <t>Máxima:</t>
  </si>
  <si>
    <t>Desloc_1 (mm)</t>
  </si>
  <si>
    <t>Desloc_2 (mm)</t>
  </si>
  <si>
    <t>Deformação (mm/mm)</t>
  </si>
  <si>
    <t>Tensão (MPa)</t>
  </si>
  <si>
    <t>E</t>
  </si>
  <si>
    <t>E         (MPa)</t>
  </si>
  <si>
    <t>A</t>
  </si>
  <si>
    <t>B</t>
  </si>
  <si>
    <t>C</t>
  </si>
  <si>
    <t>D</t>
  </si>
  <si>
    <t>F</t>
  </si>
  <si>
    <t>-</t>
  </si>
  <si>
    <t>Data:</t>
  </si>
  <si>
    <t>Umidade do ar:</t>
  </si>
  <si>
    <r>
      <t>f</t>
    </r>
    <r>
      <rPr>
        <b/>
        <vertAlign val="subscript"/>
        <sz val="12"/>
        <color theme="1"/>
        <rFont val="Times New Roman"/>
        <family val="1"/>
      </rPr>
      <t>bm</t>
    </r>
  </si>
  <si>
    <t>Temp. Ambiente:</t>
  </si>
  <si>
    <t>Temperatura</t>
  </si>
  <si>
    <r>
      <t>f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/f</t>
    </r>
    <r>
      <rPr>
        <vertAlign val="subscript"/>
        <sz val="11"/>
        <color theme="1"/>
        <rFont val="Times New Roman"/>
        <family val="1"/>
      </rPr>
      <t>b'</t>
    </r>
  </si>
  <si>
    <r>
      <t>E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/E</t>
    </r>
    <r>
      <rPr>
        <vertAlign val="subscript"/>
        <sz val="11"/>
        <color theme="1"/>
        <rFont val="Times New Roman"/>
        <family val="1"/>
      </rPr>
      <t>b'</t>
    </r>
  </si>
  <si>
    <t>Ambiente</t>
  </si>
  <si>
    <t>Temperatura:</t>
  </si>
  <si>
    <r>
      <t>27,5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</si>
  <si>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27,9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</si>
  <si>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26,8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</si>
  <si>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28,6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</si>
  <si>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27,3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</si>
  <si>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25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</si>
  <si>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23,3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</si>
  <si>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23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</si>
  <si>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24,3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</si>
</sst>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0"/>
    <numFmt numFmtId="165" formatCode="_-* #,##0_-;\-* #,##0_-;_-* &quot;-&quot;??_-;_-@_-"/>
    <numFmt numFmtId="166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vertAlign val="subscript"/>
      <sz val="12"/>
      <color theme="1"/>
      <name val="Times New Roman"/>
      <family val="1"/>
    </font>
    <font>
      <sz val="12"/>
      <color theme="2" tint="-0.499984740745262"/>
      <name val="Times New Roman"/>
      <family val="1"/>
    </font>
    <font>
      <vertAlign val="superscript"/>
      <sz val="12"/>
      <color theme="1"/>
      <name val="Times New Roman"/>
      <family val="1"/>
    </font>
    <font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sz val="12"/>
      <color theme="0" tint="-0.499984740745262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2" fillId="0" borderId="7" xfId="0" applyFont="1" applyBorder="1" applyAlignment="1">
      <alignment horizontal="center" vertical="center"/>
    </xf>
    <xf numFmtId="11" fontId="2" fillId="0" borderId="7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/>
    </xf>
    <xf numFmtId="11" fontId="2" fillId="0" borderId="8" xfId="0" applyNumberFormat="1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11" fontId="2" fillId="0" borderId="9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2" fontId="2" fillId="0" borderId="4" xfId="0" applyNumberFormat="1" applyFont="1" applyBorder="1" applyAlignment="1">
      <alignment horizontal="right" vertical="center"/>
    </xf>
    <xf numFmtId="2" fontId="2" fillId="0" borderId="5" xfId="0" applyNumberFormat="1" applyFont="1" applyBorder="1" applyAlignment="1">
      <alignment horizontal="right" vertical="center"/>
    </xf>
    <xf numFmtId="2" fontId="2" fillId="0" borderId="0" xfId="0" applyNumberFormat="1" applyFont="1"/>
    <xf numFmtId="14" fontId="2" fillId="0" borderId="0" xfId="0" applyNumberFormat="1" applyFont="1"/>
    <xf numFmtId="0" fontId="3" fillId="2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right"/>
    </xf>
    <xf numFmtId="9" fontId="2" fillId="2" borderId="11" xfId="0" applyNumberFormat="1" applyFont="1" applyFill="1" applyBorder="1"/>
    <xf numFmtId="9" fontId="2" fillId="2" borderId="12" xfId="0" applyNumberFormat="1" applyFont="1" applyFill="1" applyBorder="1"/>
    <xf numFmtId="2" fontId="2" fillId="0" borderId="3" xfId="0" applyNumberFormat="1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43" fontId="3" fillId="0" borderId="0" xfId="1" applyFont="1"/>
    <xf numFmtId="0" fontId="3" fillId="0" borderId="0" xfId="0" applyFont="1" applyAlignment="1">
      <alignment horizontal="right"/>
    </xf>
    <xf numFmtId="165" fontId="3" fillId="0" borderId="0" xfId="1" applyNumberFormat="1" applyFont="1"/>
    <xf numFmtId="2" fontId="5" fillId="0" borderId="0" xfId="0" applyNumberFormat="1" applyFont="1"/>
    <xf numFmtId="0" fontId="5" fillId="0" borderId="0" xfId="0" applyFont="1"/>
    <xf numFmtId="9" fontId="2" fillId="0" borderId="0" xfId="0" applyNumberFormat="1" applyFont="1"/>
    <xf numFmtId="9" fontId="2" fillId="0" borderId="0" xfId="0" applyNumberFormat="1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43" fontId="7" fillId="0" borderId="0" xfId="0" applyNumberFormat="1" applyFont="1"/>
    <xf numFmtId="43" fontId="7" fillId="0" borderId="0" xfId="1" applyFont="1"/>
    <xf numFmtId="2" fontId="9" fillId="0" borderId="0" xfId="0" applyNumberFormat="1" applyFont="1"/>
    <xf numFmtId="165" fontId="9" fillId="0" borderId="0" xfId="0" applyNumberFormat="1" applyFont="1"/>
    <xf numFmtId="165" fontId="2" fillId="0" borderId="0" xfId="0" applyNumberFormat="1" applyFont="1"/>
    <xf numFmtId="0" fontId="9" fillId="0" borderId="0" xfId="0" applyFont="1"/>
    <xf numFmtId="9" fontId="10" fillId="0" borderId="0" xfId="0" applyNumberFormat="1" applyFont="1"/>
    <xf numFmtId="164" fontId="10" fillId="0" borderId="8" xfId="0" applyNumberFormat="1" applyFont="1" applyBorder="1" applyAlignment="1">
      <alignment horizontal="center" vertical="center"/>
    </xf>
    <xf numFmtId="164" fontId="10" fillId="0" borderId="9" xfId="0" applyNumberFormat="1" applyFont="1" applyBorder="1" applyAlignment="1">
      <alignment horizontal="center" vertical="center"/>
    </xf>
    <xf numFmtId="166" fontId="2" fillId="0" borderId="3" xfId="0" applyNumberFormat="1" applyFont="1" applyBorder="1" applyAlignment="1">
      <alignment horizontal="right" vertical="center"/>
    </xf>
    <xf numFmtId="2" fontId="2" fillId="0" borderId="3" xfId="1" applyNumberFormat="1" applyFont="1" applyBorder="1" applyAlignment="1">
      <alignment horizontal="right" vertical="center"/>
    </xf>
    <xf numFmtId="165" fontId="2" fillId="0" borderId="10" xfId="1" applyNumberFormat="1" applyFont="1" applyBorder="1" applyAlignment="1">
      <alignment horizontal="left" vertical="center"/>
    </xf>
    <xf numFmtId="165" fontId="2" fillId="0" borderId="11" xfId="1" applyNumberFormat="1" applyFont="1" applyBorder="1" applyAlignment="1">
      <alignment horizontal="left" vertical="center"/>
    </xf>
    <xf numFmtId="165" fontId="2" fillId="0" borderId="12" xfId="1" applyNumberFormat="1" applyFont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ysClr val="windowText" lastClr="000000"/>
                </a:solidFill>
              </a:rPr>
              <a:t>Resistência</a:t>
            </a:r>
            <a:r>
              <a:rPr lang="pt-BR" baseline="0">
                <a:solidFill>
                  <a:sysClr val="windowText" lastClr="000000"/>
                </a:solidFill>
              </a:rPr>
              <a:t> à Compressão</a:t>
            </a:r>
            <a:endParaRPr lang="pt-BR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Resumo!$C$3:$C$11</c:f>
              <c:strCache>
                <c:ptCount val="9"/>
                <c:pt idx="0">
                  <c:v>Ambiente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strCache>
            </c:strRef>
          </c:cat>
          <c:val>
            <c:numRef>
              <c:f>Resumo!$D$3:$D$11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1.0369824608687248</c:v>
                </c:pt>
                <c:pt idx="2">
                  <c:v>0.99037842767903617</c:v>
                </c:pt>
                <c:pt idx="3">
                  <c:v>0.95985583753965875</c:v>
                </c:pt>
                <c:pt idx="4">
                  <c:v>0.92952562025598284</c:v>
                </c:pt>
                <c:pt idx="5">
                  <c:v>0.84541888945201082</c:v>
                </c:pt>
                <c:pt idx="6">
                  <c:v>0.68519402804347052</c:v>
                </c:pt>
                <c:pt idx="7">
                  <c:v>0.43509222667186176</c:v>
                </c:pt>
                <c:pt idx="8">
                  <c:v>0.24188201196617756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33-4FE8-88BD-791DA458BB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245024"/>
        <c:axId val="1133272096"/>
      </c:lineChart>
      <c:catAx>
        <c:axId val="894245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Temperatura (</a:t>
                </a:r>
                <a:r>
                  <a:rPr lang="pt-BR" baseline="30000">
                    <a:solidFill>
                      <a:schemeClr val="tx1"/>
                    </a:solidFill>
                  </a:rPr>
                  <a:t>o</a:t>
                </a:r>
                <a:r>
                  <a:rPr lang="pt-BR">
                    <a:solidFill>
                      <a:schemeClr val="tx1"/>
                    </a:solidFill>
                  </a:rPr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33272096"/>
        <c:crossesAt val="0"/>
        <c:auto val="1"/>
        <c:lblAlgn val="ctr"/>
        <c:lblOffset val="100"/>
        <c:noMultiLvlLbl val="0"/>
      </c:catAx>
      <c:valAx>
        <c:axId val="1133272096"/>
        <c:scaling>
          <c:orientation val="minMax"/>
          <c:max val="1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fb/fb'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4245024"/>
        <c:crosses val="autoZero"/>
        <c:crossBetween val="between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'700C'!$B$6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'700C'!$G$7:$G$8</c:f>
              <c:numCache>
                <c:formatCode>0.00E+00</c:formatCode>
                <c:ptCount val="2"/>
                <c:pt idx="0">
                  <c:v>4.4000000000000002E-4</c:v>
                </c:pt>
                <c:pt idx="1">
                  <c:v>2.0556666666666666E-3</c:v>
                </c:pt>
              </c:numCache>
            </c:numRef>
          </c:xVal>
          <c:yVal>
            <c:numRef>
              <c:f>'700C'!$H$7:$H$8</c:f>
              <c:numCache>
                <c:formatCode>0.00</c:formatCode>
                <c:ptCount val="2"/>
                <c:pt idx="0">
                  <c:v>0.54773809523809536</c:v>
                </c:pt>
                <c:pt idx="1">
                  <c:v>3.286428571428571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92-4E3A-87C9-455AC826A008}"/>
            </c:ext>
          </c:extLst>
        </c:ser>
        <c:ser>
          <c:idx val="1"/>
          <c:order val="1"/>
          <c:tx>
            <c:strRef>
              <c:f>'700C'!$B$9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'700C'!$G$10:$G$11</c:f>
              <c:numCache>
                <c:formatCode>0.00E+00</c:formatCode>
                <c:ptCount val="2"/>
                <c:pt idx="0">
                  <c:v>4.2000000000000002E-4</c:v>
                </c:pt>
                <c:pt idx="1">
                  <c:v>2.0753333333333335E-3</c:v>
                </c:pt>
              </c:numCache>
            </c:numRef>
          </c:xVal>
          <c:yVal>
            <c:numRef>
              <c:f>'700C'!$H$10:$H$11</c:f>
              <c:numCache>
                <c:formatCode>0.00</c:formatCode>
                <c:ptCount val="2"/>
                <c:pt idx="0">
                  <c:v>0.54285714285714293</c:v>
                </c:pt>
                <c:pt idx="1">
                  <c:v>3.2571428571428567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092-4E3A-87C9-455AC826A008}"/>
            </c:ext>
          </c:extLst>
        </c:ser>
        <c:ser>
          <c:idx val="2"/>
          <c:order val="2"/>
          <c:tx>
            <c:strRef>
              <c:f>'700C'!$B$12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'700C'!$G$13:$G$14</c:f>
              <c:numCache>
                <c:formatCode>0.00E+00</c:formatCode>
                <c:ptCount val="2"/>
                <c:pt idx="0">
                  <c:v>4.4733333333333327E-4</c:v>
                </c:pt>
                <c:pt idx="1">
                  <c:v>2.1316666666666667E-3</c:v>
                </c:pt>
              </c:numCache>
            </c:numRef>
          </c:xVal>
          <c:yVal>
            <c:numRef>
              <c:f>'700C'!$H$13:$H$14</c:f>
              <c:numCache>
                <c:formatCode>0.00</c:formatCode>
                <c:ptCount val="2"/>
                <c:pt idx="0">
                  <c:v>0.54148351648351656</c:v>
                </c:pt>
                <c:pt idx="1">
                  <c:v>3.2489010989010989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092-4E3A-87C9-455AC826A008}"/>
            </c:ext>
          </c:extLst>
        </c:ser>
        <c:ser>
          <c:idx val="3"/>
          <c:order val="3"/>
          <c:tx>
            <c:strRef>
              <c:f>'700C'!$B$15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092-4E3A-87C9-455AC826A008}"/>
            </c:ext>
          </c:extLst>
        </c:ser>
        <c:ser>
          <c:idx val="4"/>
          <c:order val="4"/>
          <c:tx>
            <c:strRef>
              <c:f>'700C'!$B$18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092-4E3A-87C9-455AC826A008}"/>
            </c:ext>
          </c:extLst>
        </c:ser>
        <c:ser>
          <c:idx val="5"/>
          <c:order val="5"/>
          <c:tx>
            <c:strRef>
              <c:f>'700C'!$B$21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092-4E3A-87C9-455AC826A0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'800C'!$B$6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'800C'!$G$7:$G$8</c:f>
              <c:numCache>
                <c:formatCode>0.00E+00</c:formatCode>
                <c:ptCount val="2"/>
                <c:pt idx="0">
                  <c:v>8.2733333333333346E-4</c:v>
                </c:pt>
                <c:pt idx="1">
                  <c:v>2.3626666666666666E-3</c:v>
                </c:pt>
              </c:numCache>
            </c:numRef>
          </c:xVal>
          <c:yVal>
            <c:numRef>
              <c:f>'800C'!$H$7:$H$8</c:f>
              <c:numCache>
                <c:formatCode>0.00</c:formatCode>
                <c:ptCount val="2"/>
                <c:pt idx="0">
                  <c:v>0.30064102564102563</c:v>
                </c:pt>
                <c:pt idx="1">
                  <c:v>1.8038461538461537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94-4BF7-8945-07191696B5D5}"/>
            </c:ext>
          </c:extLst>
        </c:ser>
        <c:ser>
          <c:idx val="1"/>
          <c:order val="1"/>
          <c:tx>
            <c:strRef>
              <c:f>'800C'!$B$9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'800C'!$G$10:$G$11</c:f>
              <c:numCache>
                <c:formatCode>0.00E+00</c:formatCode>
                <c:ptCount val="2"/>
                <c:pt idx="0">
                  <c:v>8.2733333333333324E-4</c:v>
                </c:pt>
                <c:pt idx="1">
                  <c:v>2.5000000000000001E-3</c:v>
                </c:pt>
              </c:numCache>
            </c:numRef>
          </c:xVal>
          <c:yVal>
            <c:numRef>
              <c:f>'800C'!$H$10:$H$11</c:f>
              <c:numCache>
                <c:formatCode>0.00</c:formatCode>
                <c:ptCount val="2"/>
                <c:pt idx="0">
                  <c:v>0.30183150183150187</c:v>
                </c:pt>
                <c:pt idx="1">
                  <c:v>1.810989010989011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094-4BF7-8945-07191696B5D5}"/>
            </c:ext>
          </c:extLst>
        </c:ser>
        <c:ser>
          <c:idx val="2"/>
          <c:order val="2"/>
          <c:tx>
            <c:strRef>
              <c:f>'800C'!$B$12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'800C'!$G$13:$G$14</c:f>
              <c:numCache>
                <c:formatCode>0.00E+00</c:formatCode>
                <c:ptCount val="2"/>
                <c:pt idx="0">
                  <c:v>1.0886666666666666E-3</c:v>
                </c:pt>
                <c:pt idx="1">
                  <c:v>2.6753333333333334E-3</c:v>
                </c:pt>
              </c:numCache>
            </c:numRef>
          </c:xVal>
          <c:yVal>
            <c:numRef>
              <c:f>'800C'!$H$13:$H$14</c:f>
              <c:numCache>
                <c:formatCode>0.00</c:formatCode>
                <c:ptCount val="2"/>
                <c:pt idx="0">
                  <c:v>0.30485347985347988</c:v>
                </c:pt>
                <c:pt idx="1">
                  <c:v>1.8291208791208793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094-4BF7-8945-07191696B5D5}"/>
            </c:ext>
          </c:extLst>
        </c:ser>
        <c:ser>
          <c:idx val="3"/>
          <c:order val="3"/>
          <c:tx>
            <c:strRef>
              <c:f>'800C'!$B$15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094-4BF7-8945-07191696B5D5}"/>
            </c:ext>
          </c:extLst>
        </c:ser>
        <c:ser>
          <c:idx val="4"/>
          <c:order val="4"/>
          <c:tx>
            <c:strRef>
              <c:f>'800C'!$B$18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2094-4BF7-8945-07191696B5D5}"/>
            </c:ext>
          </c:extLst>
        </c:ser>
        <c:ser>
          <c:idx val="5"/>
          <c:order val="5"/>
          <c:tx>
            <c:strRef>
              <c:f>'800C'!$B$21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2094-4BF7-8945-07191696B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Módulo</a:t>
            </a:r>
            <a:r>
              <a:rPr lang="en-US" baseline="0">
                <a:solidFill>
                  <a:schemeClr val="tx1"/>
                </a:solidFill>
              </a:rPr>
              <a:t> de Elasticidade</a:t>
            </a:r>
            <a:endParaRPr lang="en-US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Resumo!$C$3:$C$11</c:f>
              <c:strCache>
                <c:ptCount val="9"/>
                <c:pt idx="0">
                  <c:v>Ambiente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strCache>
            </c:strRef>
          </c:cat>
          <c:val>
            <c:numRef>
              <c:f>Resumo!$E$3:$E$11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1.0320876342161507</c:v>
                </c:pt>
                <c:pt idx="2">
                  <c:v>0.8148040013227289</c:v>
                </c:pt>
                <c:pt idx="3">
                  <c:v>0.59974838388752694</c:v>
                </c:pt>
                <c:pt idx="4">
                  <c:v>0.3954546309601194</c:v>
                </c:pt>
                <c:pt idx="5">
                  <c:v>0.29883732232637666</c:v>
                </c:pt>
                <c:pt idx="6">
                  <c:v>0.16485201554695156</c:v>
                </c:pt>
                <c:pt idx="7">
                  <c:v>7.7126608794887808E-2</c:v>
                </c:pt>
                <c:pt idx="8">
                  <c:v>4.435120645010613E-2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2B-42C5-9ADF-FD58E0305F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245024"/>
        <c:axId val="1133272096"/>
      </c:lineChart>
      <c:catAx>
        <c:axId val="894245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Temperatura (</a:t>
                </a:r>
                <a:r>
                  <a:rPr lang="pt-BR" baseline="30000">
                    <a:solidFill>
                      <a:schemeClr val="tx1"/>
                    </a:solidFill>
                  </a:rPr>
                  <a:t>o</a:t>
                </a:r>
                <a:r>
                  <a:rPr lang="pt-BR">
                    <a:solidFill>
                      <a:schemeClr val="tx1"/>
                    </a:solidFill>
                  </a:rPr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33272096"/>
        <c:crossesAt val="0"/>
        <c:auto val="1"/>
        <c:lblAlgn val="ctr"/>
        <c:lblOffset val="100"/>
        <c:noMultiLvlLbl val="0"/>
      </c:catAx>
      <c:valAx>
        <c:axId val="1133272096"/>
        <c:scaling>
          <c:orientation val="minMax"/>
          <c:max val="1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Eb/Eb'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4245024"/>
        <c:crosses val="autoZero"/>
        <c:crossBetween val="between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Ambiente!$B$6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Ambiente!$G$7:$G$8</c:f>
              <c:numCache>
                <c:formatCode>0.00E+00</c:formatCode>
                <c:ptCount val="2"/>
                <c:pt idx="0">
                  <c:v>1.7066666666666665E-4</c:v>
                </c:pt>
                <c:pt idx="1">
                  <c:v>4.5199999999999998E-4</c:v>
                </c:pt>
              </c:numCache>
            </c:numRef>
          </c:xVal>
          <c:yVal>
            <c:numRef>
              <c:f>Ambiente!$H$7:$H$8</c:f>
              <c:numCache>
                <c:formatCode>0.00</c:formatCode>
                <c:ptCount val="2"/>
                <c:pt idx="0">
                  <c:v>1.2599926739926741</c:v>
                </c:pt>
                <c:pt idx="1">
                  <c:v>7.5599560439560438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36-4335-96D5-8A684A894A2F}"/>
            </c:ext>
          </c:extLst>
        </c:ser>
        <c:ser>
          <c:idx val="1"/>
          <c:order val="1"/>
          <c:tx>
            <c:strRef>
              <c:f>Ambiente!$B$9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Ambiente!$G$10:$G$11</c:f>
              <c:numCache>
                <c:formatCode>0.00E+00</c:formatCode>
                <c:ptCount val="2"/>
                <c:pt idx="0">
                  <c:v>1.5066666666666668E-4</c:v>
                </c:pt>
                <c:pt idx="1">
                  <c:v>4.5233333333333329E-4</c:v>
                </c:pt>
              </c:numCache>
            </c:numRef>
          </c:xVal>
          <c:yVal>
            <c:numRef>
              <c:f>Ambiente!$H$10:$H$11</c:f>
              <c:numCache>
                <c:formatCode>0.00</c:formatCode>
                <c:ptCount val="2"/>
                <c:pt idx="0">
                  <c:v>1.2405677655677656</c:v>
                </c:pt>
                <c:pt idx="1">
                  <c:v>7.4434065934065936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336-4335-96D5-8A684A894A2F}"/>
            </c:ext>
          </c:extLst>
        </c:ser>
        <c:ser>
          <c:idx val="2"/>
          <c:order val="2"/>
          <c:tx>
            <c:strRef>
              <c:f>Ambiente!$B$12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Ambiente!$G$13:$G$14</c:f>
              <c:numCache>
                <c:formatCode>0.00E+00</c:formatCode>
                <c:ptCount val="2"/>
                <c:pt idx="0">
                  <c:v>1.66E-4</c:v>
                </c:pt>
                <c:pt idx="1">
                  <c:v>4.6200000000000001E-4</c:v>
                </c:pt>
              </c:numCache>
            </c:numRef>
          </c:xVal>
          <c:yVal>
            <c:numRef>
              <c:f>Ambiente!$H$13:$H$14</c:f>
              <c:numCache>
                <c:formatCode>0.00</c:formatCode>
                <c:ptCount val="2"/>
                <c:pt idx="0">
                  <c:v>1.2505494505494508</c:v>
                </c:pt>
                <c:pt idx="1">
                  <c:v>7.5032967032967024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EB3-4FE6-88E8-3D3301186F7F}"/>
            </c:ext>
          </c:extLst>
        </c:ser>
        <c:ser>
          <c:idx val="3"/>
          <c:order val="3"/>
          <c:tx>
            <c:strRef>
              <c:f>Ambiente!$B$15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EB3-4FE6-88E8-3D3301186F7F}"/>
            </c:ext>
          </c:extLst>
        </c:ser>
        <c:ser>
          <c:idx val="4"/>
          <c:order val="4"/>
          <c:tx>
            <c:strRef>
              <c:f>Ambiente!$B$18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EB3-4FE6-88E8-3D3301186F7F}"/>
            </c:ext>
          </c:extLst>
        </c:ser>
        <c:ser>
          <c:idx val="5"/>
          <c:order val="5"/>
          <c:tx>
            <c:strRef>
              <c:f>Ambiente!$B$21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FEB3-4FE6-88E8-3D3301186F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'100C'!$B$6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'100C'!$G$7:$G$8</c:f>
              <c:numCache>
                <c:formatCode>0.00E+00</c:formatCode>
                <c:ptCount val="2"/>
                <c:pt idx="0">
                  <c:v>2.3000000000000001E-4</c:v>
                </c:pt>
                <c:pt idx="1">
                  <c:v>5.2833333333333335E-4</c:v>
                </c:pt>
              </c:numCache>
            </c:numRef>
          </c:xVal>
          <c:yVal>
            <c:numRef>
              <c:f>'100C'!$H$7:$H$8</c:f>
              <c:numCache>
                <c:formatCode>0.00</c:formatCode>
                <c:ptCount val="2"/>
                <c:pt idx="0">
                  <c:v>1.2983516483516486</c:v>
                </c:pt>
                <c:pt idx="1">
                  <c:v>7.7901098901098891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D40-4ED2-A7BC-8ACFD188D2EC}"/>
            </c:ext>
          </c:extLst>
        </c:ser>
        <c:ser>
          <c:idx val="1"/>
          <c:order val="1"/>
          <c:tx>
            <c:strRef>
              <c:f>'100C'!$B$9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'100C'!$G$10:$G$11</c:f>
              <c:numCache>
                <c:formatCode>0.00E+00</c:formatCode>
                <c:ptCount val="2"/>
                <c:pt idx="0">
                  <c:v>2.253333333333333E-4</c:v>
                </c:pt>
                <c:pt idx="1">
                  <c:v>5.1799999999999991E-4</c:v>
                </c:pt>
              </c:numCache>
            </c:numRef>
          </c:xVal>
          <c:yVal>
            <c:numRef>
              <c:f>'100C'!$H$10:$H$11</c:f>
              <c:numCache>
                <c:formatCode>0.00</c:formatCode>
                <c:ptCount val="2"/>
                <c:pt idx="0">
                  <c:v>1.2906593406593407</c:v>
                </c:pt>
                <c:pt idx="1">
                  <c:v>7.743956043956044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D40-4ED2-A7BC-8ACFD188D2EC}"/>
            </c:ext>
          </c:extLst>
        </c:ser>
        <c:ser>
          <c:idx val="2"/>
          <c:order val="2"/>
          <c:tx>
            <c:strRef>
              <c:f>'100C'!$B$12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'100C'!$G$13:$G$14</c:f>
              <c:numCache>
                <c:formatCode>0.00E+00</c:formatCode>
                <c:ptCount val="2"/>
                <c:pt idx="0">
                  <c:v>2.41E-4</c:v>
                </c:pt>
                <c:pt idx="1">
                  <c:v>5.3233333333333333E-4</c:v>
                </c:pt>
              </c:numCache>
            </c:numRef>
          </c:xVal>
          <c:yVal>
            <c:numRef>
              <c:f>'100C'!$H$13:$H$14</c:f>
              <c:numCache>
                <c:formatCode>0.00</c:formatCode>
                <c:ptCount val="2"/>
                <c:pt idx="0">
                  <c:v>1.3008241758241761</c:v>
                </c:pt>
                <c:pt idx="1">
                  <c:v>7.8049450549450547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D40-4ED2-A7BC-8ACFD188D2EC}"/>
            </c:ext>
          </c:extLst>
        </c:ser>
        <c:ser>
          <c:idx val="3"/>
          <c:order val="3"/>
          <c:tx>
            <c:strRef>
              <c:f>'100C'!$B$15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D40-4ED2-A7BC-8ACFD188D2EC}"/>
            </c:ext>
          </c:extLst>
        </c:ser>
        <c:ser>
          <c:idx val="4"/>
          <c:order val="4"/>
          <c:tx>
            <c:strRef>
              <c:f>'100C'!$B$18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D40-4ED2-A7BC-8ACFD188D2EC}"/>
            </c:ext>
          </c:extLst>
        </c:ser>
        <c:ser>
          <c:idx val="5"/>
          <c:order val="5"/>
          <c:tx>
            <c:strRef>
              <c:f>'100C'!$B$21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ED40-4ED2-A7BC-8ACFD188D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'200C'!$G$7:$G$8</c:f>
              <c:numCache>
                <c:formatCode>0.00E+00</c:formatCode>
                <c:ptCount val="2"/>
                <c:pt idx="0">
                  <c:v>2.2133333333333334E-4</c:v>
                </c:pt>
                <c:pt idx="1">
                  <c:v>5.5599999999999996E-4</c:v>
                </c:pt>
              </c:numCache>
            </c:numRef>
          </c:xVal>
          <c:yVal>
            <c:numRef>
              <c:f>'200C'!$H$7:$H$8</c:f>
              <c:numCache>
                <c:formatCode>0.00</c:formatCode>
                <c:ptCount val="2"/>
                <c:pt idx="0">
                  <c:v>1.2451465201465202</c:v>
                </c:pt>
                <c:pt idx="1">
                  <c:v>7.4708791208791201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A7-47C8-B5F0-94B2DFCB6BDB}"/>
            </c:ext>
          </c:extLst>
        </c:ser>
        <c:ser>
          <c:idx val="1"/>
          <c:order val="1"/>
          <c:tx>
            <c:strRef>
              <c:f>'200C'!$B$9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'200C'!$G$10:$G$11</c:f>
              <c:numCache>
                <c:formatCode>0.00E+00</c:formatCode>
                <c:ptCount val="2"/>
                <c:pt idx="0">
                  <c:v>2.2766666666666665E-4</c:v>
                </c:pt>
                <c:pt idx="1">
                  <c:v>5.9900000000000003E-4</c:v>
                </c:pt>
              </c:numCache>
            </c:numRef>
          </c:xVal>
          <c:yVal>
            <c:numRef>
              <c:f>'200C'!$H$10:$H$11</c:f>
              <c:numCache>
                <c:formatCode>0.00</c:formatCode>
                <c:ptCount val="2"/>
                <c:pt idx="0">
                  <c:v>1.2282051282051283</c:v>
                </c:pt>
                <c:pt idx="1">
                  <c:v>7.3692307692307688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5A7-47C8-B5F0-94B2DFCB6BDB}"/>
            </c:ext>
          </c:extLst>
        </c:ser>
        <c:ser>
          <c:idx val="2"/>
          <c:order val="2"/>
          <c:tx>
            <c:strRef>
              <c:f>'200C'!$B$12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'200C'!$G$13:$G$14</c:f>
              <c:numCache>
                <c:formatCode>0.00E+00</c:formatCode>
                <c:ptCount val="2"/>
                <c:pt idx="0">
                  <c:v>2.1966666666666668E-4</c:v>
                </c:pt>
                <c:pt idx="1">
                  <c:v>5.8333333333333327E-4</c:v>
                </c:pt>
              </c:numCache>
            </c:numRef>
          </c:xVal>
          <c:yVal>
            <c:numRef>
              <c:f>'200C'!$H$13:$H$14</c:f>
              <c:numCache>
                <c:formatCode>0.00</c:formatCode>
                <c:ptCount val="2"/>
                <c:pt idx="0">
                  <c:v>1.2416666666666667</c:v>
                </c:pt>
                <c:pt idx="1">
                  <c:v>7.4499999999999993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5A7-47C8-B5F0-94B2DFCB6BDB}"/>
            </c:ext>
          </c:extLst>
        </c:ser>
        <c:ser>
          <c:idx val="3"/>
          <c:order val="3"/>
          <c:tx>
            <c:strRef>
              <c:f>'200C'!$B$15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5A7-47C8-B5F0-94B2DFCB6BDB}"/>
            </c:ext>
          </c:extLst>
        </c:ser>
        <c:ser>
          <c:idx val="4"/>
          <c:order val="4"/>
          <c:tx>
            <c:strRef>
              <c:f>'200C'!$B$18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5A7-47C8-B5F0-94B2DFCB6BDB}"/>
            </c:ext>
          </c:extLst>
        </c:ser>
        <c:ser>
          <c:idx val="5"/>
          <c:order val="5"/>
          <c:tx>
            <c:strRef>
              <c:f>'200C'!$B$21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5A7-47C8-B5F0-94B2DFCB6B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'300C'!$B$6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'300C'!$G$7:$G$8</c:f>
              <c:numCache>
                <c:formatCode>0.00E+00</c:formatCode>
                <c:ptCount val="2"/>
                <c:pt idx="0">
                  <c:v>3.1400000000000004E-4</c:v>
                </c:pt>
                <c:pt idx="1">
                  <c:v>7.8399999999999997E-4</c:v>
                </c:pt>
              </c:numCache>
            </c:numRef>
          </c:xVal>
          <c:yVal>
            <c:numRef>
              <c:f>'300C'!$H$7:$H$8</c:f>
              <c:numCache>
                <c:formatCode>0.00</c:formatCode>
                <c:ptCount val="2"/>
                <c:pt idx="0">
                  <c:v>1.2017032967032968</c:v>
                </c:pt>
                <c:pt idx="1">
                  <c:v>7.2102197802197798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5BC-497D-A6ED-C60B2D218973}"/>
            </c:ext>
          </c:extLst>
        </c:ser>
        <c:ser>
          <c:idx val="1"/>
          <c:order val="1"/>
          <c:tx>
            <c:strRef>
              <c:f>'300C'!$B$9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'300C'!$G$10:$G$11</c:f>
              <c:numCache>
                <c:formatCode>0.00E+00</c:formatCode>
                <c:ptCount val="2"/>
                <c:pt idx="0">
                  <c:v>3.0800000000000001E-4</c:v>
                </c:pt>
                <c:pt idx="1">
                  <c:v>7.9239999999999996E-4</c:v>
                </c:pt>
              </c:numCache>
            </c:numRef>
          </c:xVal>
          <c:yVal>
            <c:numRef>
              <c:f>'300C'!$H$10:$H$11</c:f>
              <c:numCache>
                <c:formatCode>0.00</c:formatCode>
                <c:ptCount val="2"/>
                <c:pt idx="0">
                  <c:v>1.2005283882783884</c:v>
                </c:pt>
                <c:pt idx="1">
                  <c:v>7.2031703296703293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5BC-497D-A6ED-C60B2D218973}"/>
            </c:ext>
          </c:extLst>
        </c:ser>
        <c:ser>
          <c:idx val="2"/>
          <c:order val="2"/>
          <c:tx>
            <c:strRef>
              <c:f>'300C'!$B$12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'300C'!$G$13:$G$14</c:f>
              <c:numCache>
                <c:formatCode>0.00E+00</c:formatCode>
                <c:ptCount val="2"/>
                <c:pt idx="0">
                  <c:v>3.1400000000000004E-4</c:v>
                </c:pt>
                <c:pt idx="1">
                  <c:v>7.6599999999999997E-4</c:v>
                </c:pt>
              </c:numCache>
            </c:numRef>
          </c:xVal>
          <c:yVal>
            <c:numRef>
              <c:f>'300C'!$H$13:$H$14</c:f>
              <c:numCache>
                <c:formatCode>0.00</c:formatCode>
                <c:ptCount val="2"/>
                <c:pt idx="0">
                  <c:v>1.1982930402930403</c:v>
                </c:pt>
                <c:pt idx="1">
                  <c:v>7.1897582417582413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5BC-497D-A6ED-C60B2D218973}"/>
            </c:ext>
          </c:extLst>
        </c:ser>
        <c:ser>
          <c:idx val="3"/>
          <c:order val="3"/>
          <c:tx>
            <c:strRef>
              <c:f>'300C'!$B$15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5BC-497D-A6ED-C60B2D218973}"/>
            </c:ext>
          </c:extLst>
        </c:ser>
        <c:ser>
          <c:idx val="4"/>
          <c:order val="4"/>
          <c:tx>
            <c:strRef>
              <c:f>'300C'!$B$18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5BC-497D-A6ED-C60B2D218973}"/>
            </c:ext>
          </c:extLst>
        </c:ser>
        <c:ser>
          <c:idx val="5"/>
          <c:order val="5"/>
          <c:tx>
            <c:strRef>
              <c:f>'300C'!$B$21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5BC-497D-A6ED-C60B2D218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'400C'!$B$6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'400C'!$G$7:$G$8</c:f>
              <c:numCache>
                <c:formatCode>0.00E+00</c:formatCode>
                <c:ptCount val="2"/>
                <c:pt idx="0">
                  <c:v>3.3133333333333333E-4</c:v>
                </c:pt>
                <c:pt idx="1">
                  <c:v>1.0056666666666666E-3</c:v>
                </c:pt>
              </c:numCache>
            </c:numRef>
          </c:xVal>
          <c:yVal>
            <c:numRef>
              <c:f>'400C'!$H$7:$H$8</c:f>
              <c:numCache>
                <c:formatCode>0.00</c:formatCode>
                <c:ptCount val="2"/>
                <c:pt idx="0">
                  <c:v>1.160048534798535</c:v>
                </c:pt>
                <c:pt idx="1">
                  <c:v>6.9602912087912081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BB7-4682-971F-A8ACA7A45C3A}"/>
            </c:ext>
          </c:extLst>
        </c:ser>
        <c:ser>
          <c:idx val="1"/>
          <c:order val="1"/>
          <c:tx>
            <c:strRef>
              <c:f>'400C'!$B$9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'400C'!$G$10:$G$11</c:f>
              <c:numCache>
                <c:formatCode>0.00E+00</c:formatCode>
                <c:ptCount val="2"/>
                <c:pt idx="0">
                  <c:v>3.5133333333333333E-4</c:v>
                </c:pt>
                <c:pt idx="1">
                  <c:v>1.0446666666666666E-3</c:v>
                </c:pt>
              </c:numCache>
            </c:numRef>
          </c:xVal>
          <c:yVal>
            <c:numRef>
              <c:f>'400C'!$H$10:$H$11</c:f>
              <c:numCache>
                <c:formatCode>0.00</c:formatCode>
                <c:ptCount val="2"/>
                <c:pt idx="0">
                  <c:v>1.1640531135531136</c:v>
                </c:pt>
                <c:pt idx="1">
                  <c:v>6.9843186813186815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BB7-4682-971F-A8ACA7A45C3A}"/>
            </c:ext>
          </c:extLst>
        </c:ser>
        <c:ser>
          <c:idx val="2"/>
          <c:order val="2"/>
          <c:tx>
            <c:strRef>
              <c:f>'400C'!$B$12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'400C'!$G$13:$G$14</c:f>
              <c:numCache>
                <c:formatCode>0.00E+00</c:formatCode>
                <c:ptCount val="2"/>
                <c:pt idx="0">
                  <c:v>3.5333333333333332E-4</c:v>
                </c:pt>
                <c:pt idx="1">
                  <c:v>1.0499999999999999E-3</c:v>
                </c:pt>
              </c:numCache>
            </c:numRef>
          </c:xVal>
          <c:yVal>
            <c:numRef>
              <c:f>'400C'!$H$13:$H$14</c:f>
              <c:numCache>
                <c:formatCode>0.00</c:formatCode>
                <c:ptCount val="2"/>
                <c:pt idx="0">
                  <c:v>1.162651098901099</c:v>
                </c:pt>
                <c:pt idx="1">
                  <c:v>6.9759065934065942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BB7-4682-971F-A8ACA7A45C3A}"/>
            </c:ext>
          </c:extLst>
        </c:ser>
        <c:ser>
          <c:idx val="3"/>
          <c:order val="3"/>
          <c:tx>
            <c:strRef>
              <c:f>'400C'!$B$15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BB7-4682-971F-A8ACA7A45C3A}"/>
            </c:ext>
          </c:extLst>
        </c:ser>
        <c:ser>
          <c:idx val="4"/>
          <c:order val="4"/>
          <c:tx>
            <c:strRef>
              <c:f>'400C'!$B$18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BB7-4682-971F-A8ACA7A45C3A}"/>
            </c:ext>
          </c:extLst>
        </c:ser>
        <c:ser>
          <c:idx val="5"/>
          <c:order val="5"/>
          <c:tx>
            <c:strRef>
              <c:f>'400C'!$B$21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BB7-4682-971F-A8ACA7A45C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'500C'!$B$6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'500C'!$G$7:$G$8</c:f>
              <c:numCache>
                <c:formatCode>0.00E+00</c:formatCode>
                <c:ptCount val="2"/>
                <c:pt idx="0">
                  <c:v>4.3666666666666669E-4</c:v>
                </c:pt>
                <c:pt idx="1">
                  <c:v>1.2560000000000002E-3</c:v>
                </c:pt>
              </c:numCache>
            </c:numRef>
          </c:xVal>
          <c:yVal>
            <c:numRef>
              <c:f>'500C'!$H$7:$H$8</c:f>
              <c:numCache>
                <c:formatCode>0.00</c:formatCode>
                <c:ptCount val="2"/>
                <c:pt idx="0">
                  <c:v>1.063294871794872</c:v>
                </c:pt>
                <c:pt idx="1">
                  <c:v>6.3797692307692309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A7E-4B21-8BB2-A2E9799B5E0C}"/>
            </c:ext>
          </c:extLst>
        </c:ser>
        <c:ser>
          <c:idx val="1"/>
          <c:order val="1"/>
          <c:tx>
            <c:strRef>
              <c:f>'500C'!$B$9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'500C'!$G$10:$G$11</c:f>
              <c:numCache>
                <c:formatCode>0.00E+00</c:formatCode>
                <c:ptCount val="2"/>
                <c:pt idx="0">
                  <c:v>4.2166666666666665E-4</c:v>
                </c:pt>
                <c:pt idx="1">
                  <c:v>1.2613333333333333E-3</c:v>
                </c:pt>
              </c:numCache>
            </c:numRef>
          </c:xVal>
          <c:yVal>
            <c:numRef>
              <c:f>'500C'!$H$10:$H$11</c:f>
              <c:numCache>
                <c:formatCode>0.00</c:formatCode>
                <c:ptCount val="2"/>
                <c:pt idx="0">
                  <c:v>1.0625448717948718</c:v>
                </c:pt>
                <c:pt idx="1">
                  <c:v>6.3752692307692298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A7E-4B21-8BB2-A2E9799B5E0C}"/>
            </c:ext>
          </c:extLst>
        </c:ser>
        <c:ser>
          <c:idx val="2"/>
          <c:order val="2"/>
          <c:tx>
            <c:strRef>
              <c:f>'500C'!$B$12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'500C'!$G$13:$G$14</c:f>
              <c:numCache>
                <c:formatCode>0.00E+00</c:formatCode>
                <c:ptCount val="2"/>
                <c:pt idx="0">
                  <c:v>4.4333333333333334E-4</c:v>
                </c:pt>
                <c:pt idx="1">
                  <c:v>1.2686666666666666E-3</c:v>
                </c:pt>
              </c:numCache>
            </c:numRef>
          </c:xVal>
          <c:yVal>
            <c:numRef>
              <c:f>'500C'!$H$13:$H$14</c:f>
              <c:numCache>
                <c:formatCode>0.00</c:formatCode>
                <c:ptCount val="2"/>
                <c:pt idx="0">
                  <c:v>1.0454194139194142</c:v>
                </c:pt>
                <c:pt idx="1">
                  <c:v>6.2725164835164833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A7E-4B21-8BB2-A2E9799B5E0C}"/>
            </c:ext>
          </c:extLst>
        </c:ser>
        <c:ser>
          <c:idx val="3"/>
          <c:order val="3"/>
          <c:tx>
            <c:strRef>
              <c:f>'500C'!$B$15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A7E-4B21-8BB2-A2E9799B5E0C}"/>
            </c:ext>
          </c:extLst>
        </c:ser>
        <c:ser>
          <c:idx val="4"/>
          <c:order val="4"/>
          <c:tx>
            <c:strRef>
              <c:f>'500C'!$B$18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A7E-4B21-8BB2-A2E9799B5E0C}"/>
            </c:ext>
          </c:extLst>
        </c:ser>
        <c:ser>
          <c:idx val="5"/>
          <c:order val="5"/>
          <c:tx>
            <c:strRef>
              <c:f>'500C'!$B$21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A7E-4B21-8BB2-A2E9799B5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'600C'!$B$6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'600C'!$G$7:$G$8</c:f>
              <c:numCache>
                <c:formatCode>0.00E+00</c:formatCode>
                <c:ptCount val="2"/>
                <c:pt idx="0">
                  <c:v>3.4666666666666667E-4</c:v>
                </c:pt>
                <c:pt idx="1">
                  <c:v>1.5906666666666667E-3</c:v>
                </c:pt>
              </c:numCache>
            </c:numRef>
          </c:xVal>
          <c:yVal>
            <c:numRef>
              <c:f>'600C'!$H$7:$H$8</c:f>
              <c:numCache>
                <c:formatCode>0.00</c:formatCode>
                <c:ptCount val="2"/>
                <c:pt idx="0">
                  <c:v>0.85613553113553109</c:v>
                </c:pt>
                <c:pt idx="1">
                  <c:v>5.1368131868131863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F4D-4509-ACDF-2A6AD2944800}"/>
            </c:ext>
          </c:extLst>
        </c:ser>
        <c:ser>
          <c:idx val="1"/>
          <c:order val="1"/>
          <c:tx>
            <c:strRef>
              <c:f>'600C'!$B$9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'600C'!$G$10:$G$11</c:f>
              <c:numCache>
                <c:formatCode>0.00E+00</c:formatCode>
                <c:ptCount val="2"/>
                <c:pt idx="0">
                  <c:v>3.6933333333333338E-4</c:v>
                </c:pt>
                <c:pt idx="1">
                  <c:v>1.6479999999999999E-3</c:v>
                </c:pt>
              </c:numCache>
            </c:numRef>
          </c:xVal>
          <c:yVal>
            <c:numRef>
              <c:f>'600C'!$H$10:$H$11</c:f>
              <c:numCache>
                <c:formatCode>0.00</c:formatCode>
                <c:ptCount val="2"/>
                <c:pt idx="0">
                  <c:v>0.85192307692307701</c:v>
                </c:pt>
                <c:pt idx="1">
                  <c:v>5.111538461538462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F4D-4509-ACDF-2A6AD2944800}"/>
            </c:ext>
          </c:extLst>
        </c:ser>
        <c:ser>
          <c:idx val="2"/>
          <c:order val="2"/>
          <c:tx>
            <c:strRef>
              <c:f>'600C'!$B$12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'600C'!$G$13:$G$14</c:f>
              <c:numCache>
                <c:formatCode>0.00E+00</c:formatCode>
                <c:ptCount val="2"/>
                <c:pt idx="0">
                  <c:v>3.8333333333333329E-4</c:v>
                </c:pt>
                <c:pt idx="1">
                  <c:v>1.5203999999999999E-3</c:v>
                </c:pt>
              </c:numCache>
            </c:numRef>
          </c:xVal>
          <c:yVal>
            <c:numRef>
              <c:f>'600C'!$H$13:$H$14</c:f>
              <c:numCache>
                <c:formatCode>0.00</c:formatCode>
                <c:ptCount val="2"/>
                <c:pt idx="0">
                  <c:v>0.86217948717948734</c:v>
                </c:pt>
                <c:pt idx="1">
                  <c:v>5.1730769230769234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F4D-4509-ACDF-2A6AD2944800}"/>
            </c:ext>
          </c:extLst>
        </c:ser>
        <c:ser>
          <c:idx val="3"/>
          <c:order val="3"/>
          <c:tx>
            <c:strRef>
              <c:f>'600C'!$B$15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F4D-4509-ACDF-2A6AD2944800}"/>
            </c:ext>
          </c:extLst>
        </c:ser>
        <c:ser>
          <c:idx val="4"/>
          <c:order val="4"/>
          <c:tx>
            <c:strRef>
              <c:f>'600C'!$B$18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F4D-4509-ACDF-2A6AD2944800}"/>
            </c:ext>
          </c:extLst>
        </c:ser>
        <c:ser>
          <c:idx val="5"/>
          <c:order val="5"/>
          <c:tx>
            <c:strRef>
              <c:f>'600C'!$B$21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F4D-4509-ACDF-2A6AD2944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178593</xdr:colOff>
      <xdr:row>1</xdr:row>
      <xdr:rowOff>9525</xdr:rowOff>
    </xdr:from>
    <xdr:to>
      <xdr:col>14</xdr:col>
      <xdr:colOff>335756</xdr:colOff>
      <xdr:row>15</xdr:row>
      <xdr:rowOff>116680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139DDB2-AA38-4CB4-94A6-7F8EEC7684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371475</xdr:colOff>
      <xdr:row>1</xdr:row>
      <xdr:rowOff>23812</xdr:rowOff>
    </xdr:from>
    <xdr:to>
      <xdr:col>24</xdr:col>
      <xdr:colOff>38100</xdr:colOff>
      <xdr:row>15</xdr:row>
      <xdr:rowOff>119062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2502FBE4-228C-48B2-B7F8-6A0FE2B6C6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140493</xdr:colOff>
      <xdr:row>3</xdr:row>
      <xdr:rowOff>116681</xdr:rowOff>
    </xdr:from>
    <xdr:to>
      <xdr:col>17</xdr:col>
      <xdr:colOff>178593</xdr:colOff>
      <xdr:row>16</xdr:row>
      <xdr:rowOff>88105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D93653E-292C-4934-9A21-434EA9031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F50F04-74FE-4493-8E52-8D222D2481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3051B38-BAF1-44A9-8D30-60561533E2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B43B0F8-89E6-4CA4-9DCC-687313AA92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B1C64AB-1E17-4018-A2C8-A75BD86FAE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31C092-987F-4A16-9238-F707136DFF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C4FC7C1-2335-4005-973E-CAA005EA9D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74559A-BFC1-48D2-8030-52E35C2EC5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F2362B7-C242-489F-9F3E-939B341718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59CD5-4725-46A7-9DA5-6F5B7E2C6010}">
  <dimension ref="B2:E11"/>
  <sheetViews>
    <sheetView tabSelected="1" topLeftCell="B1" workbookViewId="0">
      <selection activeCell="C2" sqref="C2"/>
    </sheetView>
  </sheetViews>
  <sheetFormatPr defaultColWidth="6.85546875" defaultRowHeight="15" x14ac:dyDescent="0.25"/>
  <cols>
    <col min="1" max="2" width="6.85546875" style="32"/>
    <col min="3" max="3" width="10.28515625" style="33" bestFit="1" customWidth="1"/>
    <col min="4" max="4" width="7" style="32" bestFit="1" customWidth="1"/>
    <col min="5" max="5" width="7.7109375" style="32" bestFit="1" customWidth="1"/>
    <col min="6" max="16384" width="6.85546875" style="32"/>
  </cols>
  <sheetData>
    <row r="2" spans="2:5" ht="16.5" x14ac:dyDescent="0.25">
      <c r="C2" s="34" t="s">
        <v>18</v>
      </c>
      <c r="D2" s="34" t="s">
        <v>19</v>
      </c>
      <c r="E2" s="34" t="s">
        <v>20</v>
      </c>
    </row>
    <row r="3" spans="2:5" x14ac:dyDescent="0.25">
      <c r="B3" s="32">
        <v>0</v>
      </c>
      <c r="C3" s="33" t="s">
        <v>21</v>
      </c>
      <c r="D3" s="36">
        <f>Ambiente!H25/Ambiente!H25</f>
        <v>1</v>
      </c>
      <c r="E3" s="36">
        <f>Ambiente!K25/Ambiente!K25</f>
        <v>1</v>
      </c>
    </row>
    <row r="4" spans="2:5" x14ac:dyDescent="0.25">
      <c r="B4" s="32">
        <v>1</v>
      </c>
      <c r="C4" s="33">
        <v>100</v>
      </c>
      <c r="D4" s="36">
        <f>'100C'!H25/Ambiente!H25</f>
        <v>1.0369824608687248</v>
      </c>
      <c r="E4" s="36">
        <f>'100C'!K25/Ambiente!K25</f>
        <v>1.0320876342161507</v>
      </c>
    </row>
    <row r="5" spans="2:5" x14ac:dyDescent="0.25">
      <c r="B5" s="32">
        <v>2</v>
      </c>
      <c r="C5" s="33">
        <v>200</v>
      </c>
      <c r="D5" s="36">
        <f>'200C'!H25/Ambiente!H25</f>
        <v>0.99037842767903617</v>
      </c>
      <c r="E5" s="36">
        <f>'200C'!K25/Ambiente!K25</f>
        <v>0.8148040013227289</v>
      </c>
    </row>
    <row r="6" spans="2:5" x14ac:dyDescent="0.25">
      <c r="B6" s="32">
        <v>3</v>
      </c>
      <c r="C6" s="33">
        <v>300</v>
      </c>
      <c r="D6" s="36">
        <f>'300C'!H25/Ambiente!H25</f>
        <v>0.95985583753965875</v>
      </c>
      <c r="E6" s="36">
        <f>'300C'!K25/Ambiente!K25</f>
        <v>0.59974838388752694</v>
      </c>
    </row>
    <row r="7" spans="2:5" x14ac:dyDescent="0.25">
      <c r="B7" s="32">
        <v>4</v>
      </c>
      <c r="C7" s="33">
        <v>400</v>
      </c>
      <c r="D7" s="36">
        <f>'400C'!H25/Ambiente!H25</f>
        <v>0.92952562025598284</v>
      </c>
      <c r="E7" s="36">
        <f>'400C'!K25/Ambiente!K25</f>
        <v>0.3954546309601194</v>
      </c>
    </row>
    <row r="8" spans="2:5" x14ac:dyDescent="0.25">
      <c r="B8" s="32">
        <v>5</v>
      </c>
      <c r="C8" s="33">
        <v>500</v>
      </c>
      <c r="D8" s="35">
        <f>'500C'!H25/Ambiente!H25</f>
        <v>0.84541888945201082</v>
      </c>
      <c r="E8" s="36">
        <f>'500C'!K25/Ambiente!K25</f>
        <v>0.29883732232637666</v>
      </c>
    </row>
    <row r="9" spans="2:5" x14ac:dyDescent="0.25">
      <c r="B9" s="32">
        <v>6</v>
      </c>
      <c r="C9" s="33">
        <v>600</v>
      </c>
      <c r="D9" s="35">
        <f>'600C'!H25/Ambiente!H25</f>
        <v>0.68519402804347052</v>
      </c>
      <c r="E9" s="36">
        <f>'600C'!K25/Ambiente!K25</f>
        <v>0.16485201554695156</v>
      </c>
    </row>
    <row r="10" spans="2:5" x14ac:dyDescent="0.25">
      <c r="B10" s="32">
        <v>7</v>
      </c>
      <c r="C10" s="33">
        <v>700</v>
      </c>
      <c r="D10" s="35">
        <f>'700C'!H25/Ambiente!H25</f>
        <v>0.43509222667186176</v>
      </c>
      <c r="E10" s="36">
        <f>'700C'!K25/Ambiente!K25</f>
        <v>7.7126608794887808E-2</v>
      </c>
    </row>
    <row r="11" spans="2:5" x14ac:dyDescent="0.25">
      <c r="B11" s="32">
        <v>8</v>
      </c>
      <c r="C11" s="33">
        <v>800</v>
      </c>
      <c r="D11" s="35">
        <f>'800C'!H25/Ambiente!H25</f>
        <v>0.24188201196617756</v>
      </c>
      <c r="E11" s="36">
        <f>'800C'!K25/Ambiente!K25</f>
        <v>4.435120645010613E-2</v>
      </c>
    </row>
  </sheetData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D080C-505C-4855-AA95-DA416E7479F8}">
  <dimension ref="A1:L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3.710937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44155</v>
      </c>
    </row>
    <row r="2" spans="1:10" x14ac:dyDescent="0.25">
      <c r="A2" s="2" t="s">
        <v>15</v>
      </c>
      <c r="B2" s="30">
        <v>0.54</v>
      </c>
    </row>
    <row r="3" spans="1:10" ht="18.75" x14ac:dyDescent="0.25">
      <c r="A3" s="2" t="s">
        <v>22</v>
      </c>
      <c r="B3" s="31" t="s">
        <v>31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9" t="s">
        <v>8</v>
      </c>
      <c r="C6" s="20" t="s">
        <v>1</v>
      </c>
      <c r="D6" s="12">
        <v>32.83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6.0128205128205128</v>
      </c>
      <c r="I6" s="46">
        <f>(H8-H7)/(G8-G7)</f>
        <v>979.07411737198981</v>
      </c>
      <c r="J6" s="15"/>
    </row>
    <row r="7" spans="1:10" x14ac:dyDescent="0.25">
      <c r="B7" s="50"/>
      <c r="C7" s="21">
        <v>0.05</v>
      </c>
      <c r="D7" s="13">
        <f>D6*0.05</f>
        <v>1.6415</v>
      </c>
      <c r="E7" s="6">
        <v>0.12540000000000001</v>
      </c>
      <c r="F7" s="6">
        <v>0.12280000000000001</v>
      </c>
      <c r="G7" s="7">
        <f t="shared" ref="G7:G23" si="1">(E7+F7)/(2*150)</f>
        <v>8.2733333333333346E-4</v>
      </c>
      <c r="H7" s="8">
        <f t="shared" si="0"/>
        <v>0.30064102564102563</v>
      </c>
      <c r="I7" s="47"/>
    </row>
    <row r="8" spans="1:10" ht="16.5" thickBot="1" x14ac:dyDescent="0.3">
      <c r="B8" s="51"/>
      <c r="C8" s="22">
        <v>0.3</v>
      </c>
      <c r="D8" s="14">
        <f>D6*0.3</f>
        <v>9.8489999999999984</v>
      </c>
      <c r="E8" s="9">
        <v>0.3846</v>
      </c>
      <c r="F8" s="9">
        <v>0.32419999999999999</v>
      </c>
      <c r="G8" s="10">
        <f t="shared" si="1"/>
        <v>2.3626666666666666E-3</v>
      </c>
      <c r="H8" s="11">
        <f t="shared" si="0"/>
        <v>1.8038461538461537</v>
      </c>
      <c r="I8" s="48"/>
    </row>
    <row r="9" spans="1:10" x14ac:dyDescent="0.25">
      <c r="B9" s="49" t="s">
        <v>9</v>
      </c>
      <c r="C9" s="20" t="s">
        <v>1</v>
      </c>
      <c r="D9" s="23">
        <v>32.96</v>
      </c>
      <c r="E9" s="3" t="s">
        <v>13</v>
      </c>
      <c r="F9" s="3" t="s">
        <v>13</v>
      </c>
      <c r="G9" s="4" t="s">
        <v>13</v>
      </c>
      <c r="H9" s="5">
        <f t="shared" si="0"/>
        <v>6.0366300366300365</v>
      </c>
      <c r="I9" s="46">
        <f>(H11-H10)/(G11-G10)</f>
        <v>902.24641838830746</v>
      </c>
    </row>
    <row r="10" spans="1:10" x14ac:dyDescent="0.25">
      <c r="B10" s="50"/>
      <c r="C10" s="21">
        <v>0.05</v>
      </c>
      <c r="D10" s="13">
        <f>D9*0.05</f>
        <v>1.6480000000000001</v>
      </c>
      <c r="E10" s="6">
        <v>0.13719999999999999</v>
      </c>
      <c r="F10" s="6">
        <v>0.111</v>
      </c>
      <c r="G10" s="7">
        <f t="shared" si="1"/>
        <v>8.2733333333333324E-4</v>
      </c>
      <c r="H10" s="8">
        <f t="shared" si="0"/>
        <v>0.30183150183150187</v>
      </c>
      <c r="I10" s="47"/>
    </row>
    <row r="11" spans="1:10" ht="16.5" thickBot="1" x14ac:dyDescent="0.3">
      <c r="B11" s="51"/>
      <c r="C11" s="22">
        <v>0.3</v>
      </c>
      <c r="D11" s="14">
        <f>D9*0.3</f>
        <v>9.8879999999999999</v>
      </c>
      <c r="E11" s="9">
        <v>0.38059999999999999</v>
      </c>
      <c r="F11" s="9">
        <v>0.36940000000000001</v>
      </c>
      <c r="G11" s="10">
        <f t="shared" si="1"/>
        <v>2.5000000000000001E-3</v>
      </c>
      <c r="H11" s="11">
        <f t="shared" si="0"/>
        <v>1.810989010989011</v>
      </c>
      <c r="I11" s="48"/>
    </row>
    <row r="12" spans="1:10" x14ac:dyDescent="0.25">
      <c r="B12" s="49" t="s">
        <v>10</v>
      </c>
      <c r="C12" s="20" t="s">
        <v>1</v>
      </c>
      <c r="D12" s="12">
        <v>33.29</v>
      </c>
      <c r="E12" s="3" t="s">
        <v>13</v>
      </c>
      <c r="F12" s="3" t="s">
        <v>13</v>
      </c>
      <c r="G12" s="4" t="s">
        <v>13</v>
      </c>
      <c r="H12" s="5">
        <f t="shared" si="0"/>
        <v>6.0970695970695967</v>
      </c>
      <c r="I12" s="46">
        <f>(H14-H13)/(G14-G13)</f>
        <v>960.67273063071389</v>
      </c>
    </row>
    <row r="13" spans="1:10" x14ac:dyDescent="0.25">
      <c r="B13" s="50"/>
      <c r="C13" s="21">
        <v>0.05</v>
      </c>
      <c r="D13" s="13">
        <f>D12*0.05</f>
        <v>1.6645000000000001</v>
      </c>
      <c r="E13" s="42">
        <v>0.16339999999999999</v>
      </c>
      <c r="F13" s="42">
        <v>0.16320000000000001</v>
      </c>
      <c r="G13" s="7">
        <f t="shared" si="1"/>
        <v>1.0886666666666666E-3</v>
      </c>
      <c r="H13" s="8">
        <f t="shared" si="0"/>
        <v>0.30485347985347988</v>
      </c>
      <c r="I13" s="47"/>
    </row>
    <row r="14" spans="1:10" ht="16.5" thickBot="1" x14ac:dyDescent="0.3">
      <c r="B14" s="51"/>
      <c r="C14" s="22">
        <v>0.3</v>
      </c>
      <c r="D14" s="14">
        <f>D12*0.3</f>
        <v>9.9870000000000001</v>
      </c>
      <c r="E14" s="43">
        <v>0.40820000000000001</v>
      </c>
      <c r="F14" s="43">
        <v>0.39439999999999997</v>
      </c>
      <c r="G14" s="10">
        <f t="shared" si="1"/>
        <v>2.6753333333333334E-3</v>
      </c>
      <c r="H14" s="11">
        <f t="shared" si="0"/>
        <v>1.8291208791208793</v>
      </c>
      <c r="I14" s="48"/>
    </row>
    <row r="15" spans="1:10" x14ac:dyDescent="0.25">
      <c r="B15" s="49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6" t="e">
        <f>(H17-H16)/(G17-G16)</f>
        <v>#DIV/0!</v>
      </c>
    </row>
    <row r="16" spans="1:10" x14ac:dyDescent="0.25">
      <c r="B16" s="50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7"/>
    </row>
    <row r="17" spans="1:12" ht="16.5" thickBot="1" x14ac:dyDescent="0.3">
      <c r="B17" s="51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8"/>
    </row>
    <row r="18" spans="1:12" x14ac:dyDescent="0.25">
      <c r="B18" s="49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6" t="e">
        <f>(H20-H19)/(G20-G19)</f>
        <v>#DIV/0!</v>
      </c>
    </row>
    <row r="19" spans="1:12" x14ac:dyDescent="0.25">
      <c r="B19" s="50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7"/>
    </row>
    <row r="20" spans="1:12" ht="16.5" thickBot="1" x14ac:dyDescent="0.3">
      <c r="B20" s="51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8"/>
    </row>
    <row r="21" spans="1:12" x14ac:dyDescent="0.25">
      <c r="B21" s="49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6" t="e">
        <f>(H23-H22)/(G23-G22)</f>
        <v>#DIV/0!</v>
      </c>
    </row>
    <row r="22" spans="1:12" x14ac:dyDescent="0.25">
      <c r="B22" s="50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7"/>
    </row>
    <row r="23" spans="1:12" ht="16.5" thickBot="1" x14ac:dyDescent="0.3">
      <c r="B23" s="51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8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6.0488400488400487</v>
      </c>
      <c r="I25" s="37"/>
      <c r="J25" s="26" t="s">
        <v>6</v>
      </c>
      <c r="K25" s="27">
        <f>AVERAGE(I6,I9,I12)</f>
        <v>947.33108879700376</v>
      </c>
      <c r="L25" s="38"/>
    </row>
  </sheetData>
  <sortState xmlns:xlrd2="http://schemas.microsoft.com/office/spreadsheetml/2017/richdata2" ref="C25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E1726-EDF8-478E-8006-A54D9D5E1EBC}">
  <dimension ref="A1:K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" style="2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44148</v>
      </c>
    </row>
    <row r="2" spans="1:10" x14ac:dyDescent="0.25">
      <c r="A2" s="2" t="s">
        <v>15</v>
      </c>
      <c r="B2" s="41">
        <v>0.54</v>
      </c>
      <c r="C2" s="40"/>
    </row>
    <row r="3" spans="1:10" ht="18.75" x14ac:dyDescent="0.25">
      <c r="A3" s="2" t="s">
        <v>22</v>
      </c>
      <c r="B3" s="2" t="s">
        <v>23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9" t="s">
        <v>8</v>
      </c>
      <c r="C6" s="20" t="s">
        <v>1</v>
      </c>
      <c r="D6" s="12">
        <v>137.59119999999999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25.199853479853477</v>
      </c>
      <c r="I6" s="46">
        <f>(H8-H7)/(G8-G7)</f>
        <v>22393.234727357954</v>
      </c>
      <c r="J6" s="15"/>
    </row>
    <row r="7" spans="1:10" x14ac:dyDescent="0.25">
      <c r="B7" s="50"/>
      <c r="C7" s="21">
        <v>0.05</v>
      </c>
      <c r="D7" s="13">
        <f>D6*0.05</f>
        <v>6.8795599999999997</v>
      </c>
      <c r="E7" s="6">
        <v>2.9399999999999999E-2</v>
      </c>
      <c r="F7" s="6">
        <v>2.18E-2</v>
      </c>
      <c r="G7" s="7">
        <f t="shared" ref="G7:G23" si="1">(E7+F7)/(2*150)</f>
        <v>1.7066666666666665E-4</v>
      </c>
      <c r="H7" s="8">
        <f t="shared" si="0"/>
        <v>1.2599926739926741</v>
      </c>
      <c r="I7" s="47"/>
    </row>
    <row r="8" spans="1:10" ht="16.5" thickBot="1" x14ac:dyDescent="0.3">
      <c r="B8" s="51"/>
      <c r="C8" s="22">
        <v>0.3</v>
      </c>
      <c r="D8" s="14">
        <f>D6*0.3</f>
        <v>41.277359999999994</v>
      </c>
      <c r="E8" s="9">
        <v>6.8599999999999994E-2</v>
      </c>
      <c r="F8" s="9">
        <v>6.7000000000000004E-2</v>
      </c>
      <c r="G8" s="10">
        <f t="shared" si="1"/>
        <v>4.5199999999999998E-4</v>
      </c>
      <c r="H8" s="11">
        <f t="shared" si="0"/>
        <v>7.5599560439560438</v>
      </c>
      <c r="I8" s="48"/>
    </row>
    <row r="9" spans="1:10" x14ac:dyDescent="0.25">
      <c r="B9" s="49" t="s">
        <v>9</v>
      </c>
      <c r="C9" s="20" t="s">
        <v>1</v>
      </c>
      <c r="D9" s="45">
        <v>135.47</v>
      </c>
      <c r="E9" s="3" t="s">
        <v>13</v>
      </c>
      <c r="F9" s="3" t="s">
        <v>13</v>
      </c>
      <c r="G9" s="4" t="s">
        <v>13</v>
      </c>
      <c r="H9" s="5">
        <f t="shared" si="0"/>
        <v>24.81135531135531</v>
      </c>
      <c r="I9" s="46">
        <f>(H11-H10)/(G11-G10)</f>
        <v>20561.896666869048</v>
      </c>
    </row>
    <row r="10" spans="1:10" x14ac:dyDescent="0.25">
      <c r="B10" s="50"/>
      <c r="C10" s="21">
        <v>0.05</v>
      </c>
      <c r="D10" s="13">
        <f>D9*0.05</f>
        <v>6.7735000000000003</v>
      </c>
      <c r="E10" s="42">
        <v>2.2800000000000001E-2</v>
      </c>
      <c r="F10" s="42">
        <v>2.24E-2</v>
      </c>
      <c r="G10" s="7">
        <f t="shared" si="1"/>
        <v>1.5066666666666668E-4</v>
      </c>
      <c r="H10" s="8">
        <f t="shared" si="0"/>
        <v>1.2405677655677656</v>
      </c>
      <c r="I10" s="47"/>
    </row>
    <row r="11" spans="1:10" ht="16.5" thickBot="1" x14ac:dyDescent="0.3">
      <c r="B11" s="51"/>
      <c r="C11" s="22">
        <v>0.3</v>
      </c>
      <c r="D11" s="14">
        <f>D9*0.3</f>
        <v>40.640999999999998</v>
      </c>
      <c r="E11" s="43">
        <v>6.83E-2</v>
      </c>
      <c r="F11" s="43">
        <v>6.7400000000000002E-2</v>
      </c>
      <c r="G11" s="10">
        <f t="shared" si="1"/>
        <v>4.5233333333333329E-4</v>
      </c>
      <c r="H11" s="11">
        <f t="shared" si="0"/>
        <v>7.4434065934065936</v>
      </c>
      <c r="I11" s="48"/>
    </row>
    <row r="12" spans="1:10" x14ac:dyDescent="0.25">
      <c r="B12" s="49" t="s">
        <v>10</v>
      </c>
      <c r="C12" s="20" t="s">
        <v>1</v>
      </c>
      <c r="D12" s="12">
        <v>136.56</v>
      </c>
      <c r="E12" s="3" t="s">
        <v>13</v>
      </c>
      <c r="F12" s="3" t="s">
        <v>13</v>
      </c>
      <c r="G12" s="4" t="s">
        <v>13</v>
      </c>
      <c r="H12" s="5">
        <f t="shared" si="0"/>
        <v>25.010989010989011</v>
      </c>
      <c r="I12" s="46">
        <f>(H14-H13)/(G14-G13)</f>
        <v>21124.146124146118</v>
      </c>
    </row>
    <row r="13" spans="1:10" x14ac:dyDescent="0.25">
      <c r="B13" s="50"/>
      <c r="C13" s="21">
        <v>0.05</v>
      </c>
      <c r="D13" s="13">
        <f>D12*0.05</f>
        <v>6.8280000000000003</v>
      </c>
      <c r="E13" s="6">
        <v>2.5600000000000001E-2</v>
      </c>
      <c r="F13" s="6">
        <v>2.4199999999999999E-2</v>
      </c>
      <c r="G13" s="7">
        <f t="shared" si="1"/>
        <v>1.66E-4</v>
      </c>
      <c r="H13" s="8">
        <f t="shared" si="0"/>
        <v>1.2505494505494508</v>
      </c>
      <c r="I13" s="47"/>
    </row>
    <row r="14" spans="1:10" ht="16.5" thickBot="1" x14ac:dyDescent="0.3">
      <c r="B14" s="51"/>
      <c r="C14" s="22">
        <v>0.3</v>
      </c>
      <c r="D14" s="14">
        <f>D12*0.3</f>
        <v>40.967999999999996</v>
      </c>
      <c r="E14" s="9">
        <v>6.9400000000000003E-2</v>
      </c>
      <c r="F14" s="9">
        <v>6.9199999999999998E-2</v>
      </c>
      <c r="G14" s="10">
        <f t="shared" si="1"/>
        <v>4.6200000000000001E-4</v>
      </c>
      <c r="H14" s="11">
        <f t="shared" si="0"/>
        <v>7.5032967032967024</v>
      </c>
      <c r="I14" s="48"/>
    </row>
    <row r="15" spans="1:10" x14ac:dyDescent="0.25">
      <c r="B15" s="49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6" t="e">
        <f>(H17-H16)/(G17-G16)</f>
        <v>#DIV/0!</v>
      </c>
    </row>
    <row r="16" spans="1:10" x14ac:dyDescent="0.25">
      <c r="B16" s="50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7"/>
    </row>
    <row r="17" spans="1:11" ht="16.5" thickBot="1" x14ac:dyDescent="0.3">
      <c r="B17" s="51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8"/>
    </row>
    <row r="18" spans="1:11" x14ac:dyDescent="0.25">
      <c r="B18" s="49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6" t="e">
        <f>(H20-H19)/(G20-G19)</f>
        <v>#DIV/0!</v>
      </c>
    </row>
    <row r="19" spans="1:11" x14ac:dyDescent="0.25">
      <c r="B19" s="50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7"/>
    </row>
    <row r="20" spans="1:11" ht="16.5" thickBot="1" x14ac:dyDescent="0.3">
      <c r="B20" s="51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8"/>
    </row>
    <row r="21" spans="1:11" x14ac:dyDescent="0.25">
      <c r="B21" s="49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6" t="e">
        <f>(H23-H22)/(G23-G22)</f>
        <v>#DIV/0!</v>
      </c>
    </row>
    <row r="22" spans="1:11" x14ac:dyDescent="0.25">
      <c r="B22" s="50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7"/>
    </row>
    <row r="23" spans="1:11" ht="16.5" thickBot="1" x14ac:dyDescent="0.3">
      <c r="B23" s="51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8"/>
    </row>
    <row r="25" spans="1:11" ht="17.25" x14ac:dyDescent="0.25">
      <c r="A25" s="28"/>
      <c r="B25" s="29"/>
      <c r="C25" s="28"/>
      <c r="G25" s="24" t="s">
        <v>16</v>
      </c>
      <c r="H25" s="25">
        <f>AVERAGE(H6,H9,H12)</f>
        <v>25.007399267399265</v>
      </c>
      <c r="J25" s="26" t="s">
        <v>6</v>
      </c>
      <c r="K25" s="27">
        <f>AVERAGE(I6,I9,I12)</f>
        <v>21359.759172791044</v>
      </c>
    </row>
  </sheetData>
  <sortState xmlns:xlrd2="http://schemas.microsoft.com/office/spreadsheetml/2017/richdata2" ref="C25">
    <sortCondition ref="C25"/>
  </sortState>
  <mergeCells count="12">
    <mergeCell ref="I21:I23"/>
    <mergeCell ref="B6:B8"/>
    <mergeCell ref="B9:B11"/>
    <mergeCell ref="B12:B14"/>
    <mergeCell ref="B15:B17"/>
    <mergeCell ref="B18:B20"/>
    <mergeCell ref="B21:B23"/>
    <mergeCell ref="I6:I8"/>
    <mergeCell ref="I9:I11"/>
    <mergeCell ref="I12:I14"/>
    <mergeCell ref="I15:I17"/>
    <mergeCell ref="I18:I20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91A39-DE09-441E-BB2E-2E4D954DCD6D}">
  <dimension ref="A1:K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3.7109375" style="2" bestFit="1" customWidth="1"/>
    <col min="3" max="3" width="11.855468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44148</v>
      </c>
    </row>
    <row r="2" spans="1:10" x14ac:dyDescent="0.25">
      <c r="A2" s="2" t="s">
        <v>15</v>
      </c>
      <c r="B2" s="30">
        <v>0.48</v>
      </c>
    </row>
    <row r="3" spans="1:10" ht="18.75" x14ac:dyDescent="0.25">
      <c r="A3" s="2" t="s">
        <v>22</v>
      </c>
      <c r="B3" s="2" t="s">
        <v>24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9" t="s">
        <v>8</v>
      </c>
      <c r="C6" s="20" t="s">
        <v>1</v>
      </c>
      <c r="D6" s="12">
        <v>141.78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25.967032967032967</v>
      </c>
      <c r="I6" s="46">
        <f>(H8-H7)/(G8-G7)</f>
        <v>21760.083491927064</v>
      </c>
      <c r="J6" s="15"/>
    </row>
    <row r="7" spans="1:10" x14ac:dyDescent="0.25">
      <c r="B7" s="50"/>
      <c r="C7" s="21">
        <v>0.05</v>
      </c>
      <c r="D7" s="13">
        <f>D6*0.05</f>
        <v>7.0890000000000004</v>
      </c>
      <c r="E7" s="6">
        <v>3.2800000000000003E-2</v>
      </c>
      <c r="F7" s="6">
        <v>3.6200000000000003E-2</v>
      </c>
      <c r="G7" s="7">
        <f t="shared" ref="G7:G23" si="1">(E7+F7)/(2*150)</f>
        <v>2.3000000000000001E-4</v>
      </c>
      <c r="H7" s="8">
        <f t="shared" si="0"/>
        <v>1.2983516483516486</v>
      </c>
      <c r="I7" s="47"/>
    </row>
    <row r="8" spans="1:10" ht="16.5" thickBot="1" x14ac:dyDescent="0.3">
      <c r="B8" s="51"/>
      <c r="C8" s="22">
        <v>0.3</v>
      </c>
      <c r="D8" s="14">
        <f>D6*0.3</f>
        <v>42.533999999999999</v>
      </c>
      <c r="E8" s="9">
        <v>7.9200000000000007E-2</v>
      </c>
      <c r="F8" s="9">
        <v>7.9299999999999995E-2</v>
      </c>
      <c r="G8" s="10">
        <f t="shared" si="1"/>
        <v>5.2833333333333335E-4</v>
      </c>
      <c r="H8" s="11">
        <f t="shared" si="0"/>
        <v>7.7901098901098891</v>
      </c>
      <c r="I8" s="48"/>
    </row>
    <row r="9" spans="1:10" x14ac:dyDescent="0.25">
      <c r="B9" s="49" t="s">
        <v>9</v>
      </c>
      <c r="C9" s="20" t="s">
        <v>1</v>
      </c>
      <c r="D9" s="12">
        <v>140.94</v>
      </c>
      <c r="E9" s="3" t="s">
        <v>13</v>
      </c>
      <c r="F9" s="3" t="s">
        <v>13</v>
      </c>
      <c r="G9" s="4" t="s">
        <v>13</v>
      </c>
      <c r="H9" s="5">
        <f t="shared" si="0"/>
        <v>25.813186813186814</v>
      </c>
      <c r="I9" s="46">
        <f>(H11-H10)/(G11-G10)</f>
        <v>22049.988735637944</v>
      </c>
    </row>
    <row r="10" spans="1:10" x14ac:dyDescent="0.25">
      <c r="B10" s="50"/>
      <c r="C10" s="21">
        <v>0.05</v>
      </c>
      <c r="D10" s="13">
        <f>D9*0.05</f>
        <v>7.0470000000000006</v>
      </c>
      <c r="E10" s="6">
        <v>3.6200000000000003E-2</v>
      </c>
      <c r="F10" s="6">
        <v>3.1399999999999997E-2</v>
      </c>
      <c r="G10" s="7">
        <f t="shared" si="1"/>
        <v>2.253333333333333E-4</v>
      </c>
      <c r="H10" s="8">
        <f t="shared" si="0"/>
        <v>1.2906593406593407</v>
      </c>
      <c r="I10" s="47"/>
    </row>
    <row r="11" spans="1:10" ht="16.5" thickBot="1" x14ac:dyDescent="0.3">
      <c r="B11" s="51"/>
      <c r="C11" s="22">
        <v>0.3</v>
      </c>
      <c r="D11" s="14">
        <f>D9*0.3</f>
        <v>42.281999999999996</v>
      </c>
      <c r="E11" s="9">
        <v>7.8600000000000003E-2</v>
      </c>
      <c r="F11" s="9">
        <v>7.6799999999999993E-2</v>
      </c>
      <c r="G11" s="10">
        <f t="shared" si="1"/>
        <v>5.1799999999999991E-4</v>
      </c>
      <c r="H11" s="11">
        <f t="shared" si="0"/>
        <v>7.743956043956044</v>
      </c>
      <c r="I11" s="48"/>
    </row>
    <row r="12" spans="1:10" x14ac:dyDescent="0.25">
      <c r="B12" s="49" t="s">
        <v>10</v>
      </c>
      <c r="C12" s="20" t="s">
        <v>1</v>
      </c>
      <c r="D12" s="12">
        <v>142.05000000000001</v>
      </c>
      <c r="E12" s="3" t="s">
        <v>13</v>
      </c>
      <c r="F12" s="3" t="s">
        <v>13</v>
      </c>
      <c r="G12" s="4" t="s">
        <v>13</v>
      </c>
      <c r="H12" s="5">
        <f t="shared" si="0"/>
        <v>26.016483516483518</v>
      </c>
      <c r="I12" s="46">
        <f>(H14-H13)/(G14-G13)</f>
        <v>22325.3577086529</v>
      </c>
    </row>
    <row r="13" spans="1:10" x14ac:dyDescent="0.25">
      <c r="B13" s="50"/>
      <c r="C13" s="21">
        <v>0.05</v>
      </c>
      <c r="D13" s="13">
        <f>D12*0.05</f>
        <v>7.1025000000000009</v>
      </c>
      <c r="E13" s="6">
        <v>3.9199999999999999E-2</v>
      </c>
      <c r="F13" s="6">
        <v>3.3099999999999997E-2</v>
      </c>
      <c r="G13" s="7">
        <f t="shared" si="1"/>
        <v>2.41E-4</v>
      </c>
      <c r="H13" s="8">
        <f t="shared" si="0"/>
        <v>1.3008241758241761</v>
      </c>
      <c r="I13" s="47"/>
    </row>
    <row r="14" spans="1:10" ht="16.5" thickBot="1" x14ac:dyDescent="0.3">
      <c r="B14" s="51"/>
      <c r="C14" s="22">
        <v>0.3</v>
      </c>
      <c r="D14" s="14">
        <f>D12*0.3</f>
        <v>42.615000000000002</v>
      </c>
      <c r="E14" s="9">
        <v>7.9899999999999999E-2</v>
      </c>
      <c r="F14" s="9">
        <v>7.9799999999999996E-2</v>
      </c>
      <c r="G14" s="10">
        <f t="shared" si="1"/>
        <v>5.3233333333333333E-4</v>
      </c>
      <c r="H14" s="11">
        <f t="shared" si="0"/>
        <v>7.8049450549450547</v>
      </c>
      <c r="I14" s="48"/>
    </row>
    <row r="15" spans="1:10" x14ac:dyDescent="0.25">
      <c r="B15" s="49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6" t="e">
        <f>(H17-H16)/(G17-G16)</f>
        <v>#DIV/0!</v>
      </c>
    </row>
    <row r="16" spans="1:10" x14ac:dyDescent="0.25">
      <c r="B16" s="50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7"/>
    </row>
    <row r="17" spans="1:11" ht="16.5" thickBot="1" x14ac:dyDescent="0.3">
      <c r="B17" s="51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8"/>
    </row>
    <row r="18" spans="1:11" x14ac:dyDescent="0.25">
      <c r="B18" s="49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6" t="e">
        <f>(H20-H19)/(G20-G19)</f>
        <v>#DIV/0!</v>
      </c>
    </row>
    <row r="19" spans="1:11" x14ac:dyDescent="0.25">
      <c r="B19" s="50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7"/>
    </row>
    <row r="20" spans="1:11" ht="16.5" thickBot="1" x14ac:dyDescent="0.3">
      <c r="B20" s="51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8"/>
    </row>
    <row r="21" spans="1:11" x14ac:dyDescent="0.25">
      <c r="B21" s="49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6" t="e">
        <f>(H23-H22)/(G23-G22)</f>
        <v>#DIV/0!</v>
      </c>
    </row>
    <row r="22" spans="1:11" x14ac:dyDescent="0.25">
      <c r="B22" s="50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7"/>
    </row>
    <row r="23" spans="1:11" ht="16.5" thickBot="1" x14ac:dyDescent="0.3">
      <c r="B23" s="51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8"/>
    </row>
    <row r="25" spans="1:11" ht="17.25" x14ac:dyDescent="0.25">
      <c r="A25" s="28"/>
      <c r="B25" s="29"/>
      <c r="C25" s="28"/>
      <c r="G25" s="24" t="s">
        <v>16</v>
      </c>
      <c r="H25" s="25">
        <f>AVERAGE(H6,H9,H12)</f>
        <v>25.932234432234434</v>
      </c>
      <c r="J25" s="26" t="s">
        <v>6</v>
      </c>
      <c r="K25" s="27">
        <f>AVERAGE(I6,I9,I12)</f>
        <v>22045.143312072632</v>
      </c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57D58-FCA3-49B4-8BEA-A12FE977554C}">
  <dimension ref="A1:L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1.855468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44149</v>
      </c>
    </row>
    <row r="2" spans="1:10" x14ac:dyDescent="0.25">
      <c r="A2" s="2" t="s">
        <v>15</v>
      </c>
      <c r="B2" s="30">
        <v>0.53</v>
      </c>
    </row>
    <row r="3" spans="1:10" ht="18.75" x14ac:dyDescent="0.25">
      <c r="A3" s="2" t="s">
        <v>22</v>
      </c>
      <c r="B3" s="2" t="s">
        <v>25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9" t="s">
        <v>8</v>
      </c>
      <c r="C6" s="20" t="s">
        <v>1</v>
      </c>
      <c r="D6" s="23">
        <v>135.97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24.902930402930401</v>
      </c>
      <c r="I6" s="46">
        <f>(H8-H7)/(G8-G7)</f>
        <v>18602.786655575503</v>
      </c>
      <c r="J6" s="15"/>
    </row>
    <row r="7" spans="1:10" x14ac:dyDescent="0.25">
      <c r="B7" s="50"/>
      <c r="C7" s="21">
        <v>0.05</v>
      </c>
      <c r="D7" s="13">
        <f>D6*0.05</f>
        <v>6.7985000000000007</v>
      </c>
      <c r="E7" s="6">
        <v>3.3599999999999998E-2</v>
      </c>
      <c r="F7" s="6">
        <v>3.2800000000000003E-2</v>
      </c>
      <c r="G7" s="7">
        <f t="shared" ref="G7:G23" si="1">(E7+F7)/(2*150)</f>
        <v>2.2133333333333334E-4</v>
      </c>
      <c r="H7" s="8">
        <f t="shared" si="0"/>
        <v>1.2451465201465202</v>
      </c>
      <c r="I7" s="47"/>
    </row>
    <row r="8" spans="1:10" ht="16.5" thickBot="1" x14ac:dyDescent="0.3">
      <c r="B8" s="51"/>
      <c r="C8" s="22">
        <v>0.3</v>
      </c>
      <c r="D8" s="14">
        <f>D6*0.3</f>
        <v>40.790999999999997</v>
      </c>
      <c r="E8" s="9">
        <v>8.3599999999999994E-2</v>
      </c>
      <c r="F8" s="9">
        <v>8.3199999999999996E-2</v>
      </c>
      <c r="G8" s="10">
        <f t="shared" si="1"/>
        <v>5.5599999999999996E-4</v>
      </c>
      <c r="H8" s="11">
        <f t="shared" si="0"/>
        <v>7.4708791208791201</v>
      </c>
      <c r="I8" s="48"/>
    </row>
    <row r="9" spans="1:10" x14ac:dyDescent="0.25">
      <c r="B9" s="49" t="s">
        <v>9</v>
      </c>
      <c r="C9" s="20" t="s">
        <v>1</v>
      </c>
      <c r="D9" s="23">
        <v>134.12</v>
      </c>
      <c r="E9" s="3" t="s">
        <v>13</v>
      </c>
      <c r="F9" s="3" t="s">
        <v>13</v>
      </c>
      <c r="G9" s="4" t="s">
        <v>13</v>
      </c>
      <c r="H9" s="5">
        <f t="shared" si="0"/>
        <v>24.564102564102566</v>
      </c>
      <c r="I9" s="46">
        <f>(H11-H10)/(G11-G10)</f>
        <v>16537.771026101364</v>
      </c>
    </row>
    <row r="10" spans="1:10" x14ac:dyDescent="0.25">
      <c r="B10" s="50"/>
      <c r="C10" s="21">
        <v>0.05</v>
      </c>
      <c r="D10" s="13">
        <f>D9*0.05</f>
        <v>6.7060000000000004</v>
      </c>
      <c r="E10" s="6">
        <v>3.4099999999999998E-2</v>
      </c>
      <c r="F10" s="6">
        <v>3.4200000000000001E-2</v>
      </c>
      <c r="G10" s="7">
        <f t="shared" si="1"/>
        <v>2.2766666666666665E-4</v>
      </c>
      <c r="H10" s="8">
        <f t="shared" si="0"/>
        <v>1.2282051282051283</v>
      </c>
      <c r="I10" s="47"/>
    </row>
    <row r="11" spans="1:10" ht="16.5" thickBot="1" x14ac:dyDescent="0.3">
      <c r="B11" s="51"/>
      <c r="C11" s="22">
        <v>0.3</v>
      </c>
      <c r="D11" s="14">
        <f>D9*0.3</f>
        <v>40.235999999999997</v>
      </c>
      <c r="E11" s="9">
        <v>8.9800000000000005E-2</v>
      </c>
      <c r="F11" s="9">
        <v>8.9899999999999994E-2</v>
      </c>
      <c r="G11" s="10">
        <f t="shared" si="1"/>
        <v>5.9900000000000003E-4</v>
      </c>
      <c r="H11" s="11">
        <f t="shared" si="0"/>
        <v>7.3692307692307688</v>
      </c>
      <c r="I11" s="48"/>
    </row>
    <row r="12" spans="1:10" x14ac:dyDescent="0.25">
      <c r="B12" s="49" t="s">
        <v>10</v>
      </c>
      <c r="C12" s="20" t="s">
        <v>1</v>
      </c>
      <c r="D12" s="45">
        <v>135.59</v>
      </c>
      <c r="E12" s="3" t="s">
        <v>13</v>
      </c>
      <c r="F12" s="3" t="s">
        <v>13</v>
      </c>
      <c r="G12" s="4" t="s">
        <v>13</v>
      </c>
      <c r="H12" s="5">
        <f t="shared" si="0"/>
        <v>24.833333333333332</v>
      </c>
      <c r="I12" s="46">
        <f>(H14-H13)/(G14-G13)</f>
        <v>17071.494042163155</v>
      </c>
    </row>
    <row r="13" spans="1:10" x14ac:dyDescent="0.25">
      <c r="B13" s="50"/>
      <c r="C13" s="21">
        <v>0.05</v>
      </c>
      <c r="D13" s="13">
        <f>D12*0.05</f>
        <v>6.7795000000000005</v>
      </c>
      <c r="E13" s="6">
        <v>3.2300000000000002E-2</v>
      </c>
      <c r="F13" s="6">
        <v>3.3599999999999998E-2</v>
      </c>
      <c r="G13" s="7">
        <f t="shared" si="1"/>
        <v>2.1966666666666668E-4</v>
      </c>
      <c r="H13" s="8">
        <f t="shared" si="0"/>
        <v>1.2416666666666667</v>
      </c>
      <c r="I13" s="47"/>
    </row>
    <row r="14" spans="1:10" ht="16.5" thickBot="1" x14ac:dyDescent="0.3">
      <c r="B14" s="51"/>
      <c r="C14" s="22">
        <v>0.3</v>
      </c>
      <c r="D14" s="14">
        <f>D12*0.3</f>
        <v>40.677</v>
      </c>
      <c r="E14" s="9">
        <v>8.7099999999999997E-2</v>
      </c>
      <c r="F14" s="9">
        <v>8.7900000000000006E-2</v>
      </c>
      <c r="G14" s="10">
        <f t="shared" si="1"/>
        <v>5.8333333333333327E-4</v>
      </c>
      <c r="H14" s="11">
        <f t="shared" si="0"/>
        <v>7.4499999999999993</v>
      </c>
      <c r="I14" s="48"/>
    </row>
    <row r="15" spans="1:10" x14ac:dyDescent="0.25">
      <c r="B15" s="49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6" t="e">
        <f>(H17-H16)/(G17-G16)</f>
        <v>#DIV/0!</v>
      </c>
    </row>
    <row r="16" spans="1:10" x14ac:dyDescent="0.25">
      <c r="B16" s="50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7"/>
    </row>
    <row r="17" spans="1:12" ht="16.5" thickBot="1" x14ac:dyDescent="0.3">
      <c r="B17" s="51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8"/>
    </row>
    <row r="18" spans="1:12" x14ac:dyDescent="0.25">
      <c r="B18" s="49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6" t="e">
        <f>(H20-H19)/(G20-G19)</f>
        <v>#DIV/0!</v>
      </c>
    </row>
    <row r="19" spans="1:12" x14ac:dyDescent="0.25">
      <c r="B19" s="50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7"/>
    </row>
    <row r="20" spans="1:12" ht="16.5" thickBot="1" x14ac:dyDescent="0.3">
      <c r="B20" s="51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8"/>
    </row>
    <row r="21" spans="1:12" x14ac:dyDescent="0.25">
      <c r="B21" s="49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6" t="e">
        <f>(H23-H22)/(G23-G22)</f>
        <v>#DIV/0!</v>
      </c>
    </row>
    <row r="22" spans="1:12" x14ac:dyDescent="0.25">
      <c r="B22" s="50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7"/>
    </row>
    <row r="23" spans="1:12" ht="16.5" thickBot="1" x14ac:dyDescent="0.3">
      <c r="B23" s="51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8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24.766788766788764</v>
      </c>
      <c r="I25" s="15"/>
      <c r="J25" s="26" t="s">
        <v>6</v>
      </c>
      <c r="K25" s="27">
        <f>AVERAGE(I6,I9,I12)</f>
        <v>17404.017241280006</v>
      </c>
      <c r="L25" s="39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D3051-EDC8-4A5F-806B-58DE0DA82A85}">
  <dimension ref="A1:L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3.7109375" style="2" bestFit="1" customWidth="1"/>
    <col min="3" max="3" width="11.855468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44150</v>
      </c>
    </row>
    <row r="2" spans="1:10" x14ac:dyDescent="0.25">
      <c r="A2" s="2" t="s">
        <v>15</v>
      </c>
      <c r="B2" s="30">
        <v>0.43</v>
      </c>
    </row>
    <row r="3" spans="1:10" ht="18.75" x14ac:dyDescent="0.25">
      <c r="A3" s="2" t="s">
        <v>22</v>
      </c>
      <c r="B3" s="2" t="s">
        <v>26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9" t="s">
        <v>8</v>
      </c>
      <c r="C6" s="20" t="s">
        <v>1</v>
      </c>
      <c r="D6" s="44">
        <v>131.226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24.034065934065936</v>
      </c>
      <c r="I6" s="46">
        <f>(H8-H7)/(G8-G7)</f>
        <v>12784.077624503157</v>
      </c>
      <c r="J6" s="15"/>
    </row>
    <row r="7" spans="1:10" x14ac:dyDescent="0.25">
      <c r="B7" s="50"/>
      <c r="C7" s="21">
        <v>0.05</v>
      </c>
      <c r="D7" s="13">
        <f>D6*0.05</f>
        <v>6.5613000000000001</v>
      </c>
      <c r="E7" s="6">
        <v>4.7600000000000003E-2</v>
      </c>
      <c r="F7" s="6">
        <v>4.6600000000000003E-2</v>
      </c>
      <c r="G7" s="7">
        <f t="shared" ref="G7:G23" si="1">(E7+F7)/(2*150)</f>
        <v>3.1400000000000004E-4</v>
      </c>
      <c r="H7" s="8">
        <f t="shared" si="0"/>
        <v>1.2017032967032968</v>
      </c>
      <c r="I7" s="47"/>
    </row>
    <row r="8" spans="1:10" ht="16.5" thickBot="1" x14ac:dyDescent="0.3">
      <c r="B8" s="51"/>
      <c r="C8" s="22">
        <v>0.3</v>
      </c>
      <c r="D8" s="14">
        <f>D6*0.3</f>
        <v>39.367799999999995</v>
      </c>
      <c r="E8" s="9">
        <v>0.11838</v>
      </c>
      <c r="F8" s="9">
        <v>0.11681999999999999</v>
      </c>
      <c r="G8" s="10">
        <f t="shared" si="1"/>
        <v>7.8399999999999997E-4</v>
      </c>
      <c r="H8" s="11">
        <f t="shared" si="0"/>
        <v>7.2102197802197798</v>
      </c>
      <c r="I8" s="48"/>
    </row>
    <row r="9" spans="1:10" x14ac:dyDescent="0.25">
      <c r="B9" s="49" t="s">
        <v>9</v>
      </c>
      <c r="C9" s="20" t="s">
        <v>1</v>
      </c>
      <c r="D9" s="44">
        <v>131.0977</v>
      </c>
      <c r="E9" s="3" t="s">
        <v>13</v>
      </c>
      <c r="F9" s="3" t="s">
        <v>13</v>
      </c>
      <c r="G9" s="4" t="s">
        <v>13</v>
      </c>
      <c r="H9" s="5">
        <f t="shared" si="0"/>
        <v>24.010567765567767</v>
      </c>
      <c r="I9" s="46">
        <f>(H11-H10)/(G11-G10)</f>
        <v>12391.911522278988</v>
      </c>
    </row>
    <row r="10" spans="1:10" x14ac:dyDescent="0.25">
      <c r="B10" s="50"/>
      <c r="C10" s="21">
        <v>0.05</v>
      </c>
      <c r="D10" s="13">
        <f>D9*0.05</f>
        <v>6.5548850000000005</v>
      </c>
      <c r="E10" s="6">
        <v>4.2999999999999997E-2</v>
      </c>
      <c r="F10" s="6">
        <v>4.9399999999999999E-2</v>
      </c>
      <c r="G10" s="7">
        <f t="shared" si="1"/>
        <v>3.0800000000000001E-4</v>
      </c>
      <c r="H10" s="8">
        <f t="shared" si="0"/>
        <v>1.2005283882783884</v>
      </c>
      <c r="I10" s="47"/>
    </row>
    <row r="11" spans="1:10" ht="16.5" thickBot="1" x14ac:dyDescent="0.3">
      <c r="B11" s="51"/>
      <c r="C11" s="22">
        <v>0.3</v>
      </c>
      <c r="D11" s="14">
        <f>D9*0.3</f>
        <v>39.32931</v>
      </c>
      <c r="E11" s="9">
        <v>0.11816</v>
      </c>
      <c r="F11" s="9">
        <v>0.11956</v>
      </c>
      <c r="G11" s="10">
        <f t="shared" si="1"/>
        <v>7.9239999999999996E-4</v>
      </c>
      <c r="H11" s="11">
        <f t="shared" si="0"/>
        <v>7.2031703296703293</v>
      </c>
      <c r="I11" s="48"/>
    </row>
    <row r="12" spans="1:10" x14ac:dyDescent="0.25">
      <c r="B12" s="49" t="s">
        <v>10</v>
      </c>
      <c r="C12" s="20" t="s">
        <v>1</v>
      </c>
      <c r="D12" s="44">
        <v>130.8536</v>
      </c>
      <c r="E12" s="3" t="s">
        <v>13</v>
      </c>
      <c r="F12" s="3" t="s">
        <v>13</v>
      </c>
      <c r="G12" s="4" t="s">
        <v>13</v>
      </c>
      <c r="H12" s="5">
        <f t="shared" si="0"/>
        <v>23.965860805860807</v>
      </c>
      <c r="I12" s="46">
        <f>(H14-H13)/(G14-G13)</f>
        <v>13255.453985542481</v>
      </c>
    </row>
    <row r="13" spans="1:10" x14ac:dyDescent="0.25">
      <c r="B13" s="50"/>
      <c r="C13" s="21">
        <v>0.05</v>
      </c>
      <c r="D13" s="13">
        <f>D12*0.05</f>
        <v>6.5426800000000007</v>
      </c>
      <c r="E13" s="6">
        <v>4.7600000000000003E-2</v>
      </c>
      <c r="F13" s="6">
        <v>4.6600000000000003E-2</v>
      </c>
      <c r="G13" s="7">
        <f t="shared" si="1"/>
        <v>3.1400000000000004E-4</v>
      </c>
      <c r="H13" s="8">
        <f t="shared" si="0"/>
        <v>1.1982930402930403</v>
      </c>
      <c r="I13" s="47"/>
    </row>
    <row r="14" spans="1:10" ht="16.5" thickBot="1" x14ac:dyDescent="0.3">
      <c r="B14" s="51"/>
      <c r="C14" s="22">
        <v>0.3</v>
      </c>
      <c r="D14" s="14">
        <f>D12*0.3</f>
        <v>39.256079999999997</v>
      </c>
      <c r="E14" s="9">
        <v>0.1196</v>
      </c>
      <c r="F14" s="9">
        <v>0.11020000000000001</v>
      </c>
      <c r="G14" s="10">
        <f t="shared" si="1"/>
        <v>7.6599999999999997E-4</v>
      </c>
      <c r="H14" s="11">
        <f t="shared" si="0"/>
        <v>7.1897582417582413</v>
      </c>
      <c r="I14" s="48"/>
    </row>
    <row r="15" spans="1:10" x14ac:dyDescent="0.25">
      <c r="B15" s="49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6" t="e">
        <f>(H17-H16)/(G17-G16)</f>
        <v>#DIV/0!</v>
      </c>
    </row>
    <row r="16" spans="1:10" x14ac:dyDescent="0.25">
      <c r="B16" s="50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7"/>
    </row>
    <row r="17" spans="1:12" ht="16.5" thickBot="1" x14ac:dyDescent="0.3">
      <c r="B17" s="51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8"/>
    </row>
    <row r="18" spans="1:12" x14ac:dyDescent="0.25">
      <c r="B18" s="49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6" t="e">
        <f>(H20-H19)/(G20-G19)</f>
        <v>#DIV/0!</v>
      </c>
    </row>
    <row r="19" spans="1:12" x14ac:dyDescent="0.25">
      <c r="B19" s="50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7"/>
    </row>
    <row r="20" spans="1:12" ht="16.5" thickBot="1" x14ac:dyDescent="0.3">
      <c r="B20" s="51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8"/>
    </row>
    <row r="21" spans="1:12" x14ac:dyDescent="0.25">
      <c r="B21" s="49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6" t="e">
        <f>(H23-H22)/(G23-G22)</f>
        <v>#DIV/0!</v>
      </c>
    </row>
    <row r="22" spans="1:12" x14ac:dyDescent="0.25">
      <c r="B22" s="50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7"/>
    </row>
    <row r="23" spans="1:12" ht="16.5" thickBot="1" x14ac:dyDescent="0.3">
      <c r="B23" s="51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8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24.003498168498169</v>
      </c>
      <c r="I25" s="15"/>
      <c r="J25" s="26" t="s">
        <v>6</v>
      </c>
      <c r="K25" s="27">
        <f>AVERAGE(I6,I9,I12)</f>
        <v>12810.481044108208</v>
      </c>
      <c r="L25" s="39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53297-0E2F-4117-8F6F-9CD45FE047E2}">
  <dimension ref="A1:L25"/>
  <sheetViews>
    <sheetView workbookViewId="0"/>
  </sheetViews>
  <sheetFormatPr defaultColWidth="9" defaultRowHeight="15.75" x14ac:dyDescent="0.25"/>
  <cols>
    <col min="1" max="1" width="15.42578125" style="2" bestFit="1" customWidth="1"/>
    <col min="2" max="2" width="11.285156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44151</v>
      </c>
    </row>
    <row r="2" spans="1:10" x14ac:dyDescent="0.25">
      <c r="A2" s="2" t="s">
        <v>15</v>
      </c>
      <c r="B2" s="30">
        <v>0.56000000000000005</v>
      </c>
    </row>
    <row r="3" spans="1:10" ht="18.75" x14ac:dyDescent="0.25">
      <c r="A3" s="2" t="s">
        <v>17</v>
      </c>
      <c r="B3" s="31" t="s">
        <v>27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9" t="s">
        <v>8</v>
      </c>
      <c r="C6" s="20" t="s">
        <v>1</v>
      </c>
      <c r="D6" s="44">
        <v>126.6773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23.200970695970696</v>
      </c>
      <c r="I6" s="46">
        <f>(H8-H7)/(G8-G7)</f>
        <v>8601.4473662768269</v>
      </c>
      <c r="J6" s="15"/>
    </row>
    <row r="7" spans="1:10" x14ac:dyDescent="0.25">
      <c r="B7" s="50"/>
      <c r="C7" s="21">
        <v>0.05</v>
      </c>
      <c r="D7" s="13">
        <f>D6*0.05</f>
        <v>6.3338650000000003</v>
      </c>
      <c r="E7" s="6">
        <v>4.9200000000000001E-2</v>
      </c>
      <c r="F7" s="6">
        <v>5.0200000000000002E-2</v>
      </c>
      <c r="G7" s="7">
        <f t="shared" ref="G7:G23" si="1">(E7+F7)/(2*150)</f>
        <v>3.3133333333333333E-4</v>
      </c>
      <c r="H7" s="8">
        <f t="shared" si="0"/>
        <v>1.160048534798535</v>
      </c>
      <c r="I7" s="47"/>
    </row>
    <row r="8" spans="1:10" ht="16.5" thickBot="1" x14ac:dyDescent="0.3">
      <c r="B8" s="51"/>
      <c r="C8" s="22">
        <v>0.3</v>
      </c>
      <c r="D8" s="14">
        <f>D6*0.3</f>
        <v>38.003189999999996</v>
      </c>
      <c r="E8" s="9">
        <v>0.15029999999999999</v>
      </c>
      <c r="F8" s="9">
        <v>0.15140000000000001</v>
      </c>
      <c r="G8" s="10">
        <f t="shared" si="1"/>
        <v>1.0056666666666666E-3</v>
      </c>
      <c r="H8" s="11">
        <f t="shared" si="0"/>
        <v>6.9602912087912081</v>
      </c>
      <c r="I8" s="48"/>
    </row>
    <row r="9" spans="1:10" x14ac:dyDescent="0.25">
      <c r="B9" s="49" t="s">
        <v>9</v>
      </c>
      <c r="C9" s="20" t="s">
        <v>1</v>
      </c>
      <c r="D9" s="44">
        <v>127.1146</v>
      </c>
      <c r="E9" s="3" t="s">
        <v>13</v>
      </c>
      <c r="F9" s="3" t="s">
        <v>13</v>
      </c>
      <c r="G9" s="4" t="s">
        <v>13</v>
      </c>
      <c r="H9" s="5">
        <f t="shared" si="0"/>
        <v>23.281062271062268</v>
      </c>
      <c r="I9" s="46">
        <f>(H11-H10)/(G11-G10)</f>
        <v>8394.6137996618763</v>
      </c>
    </row>
    <row r="10" spans="1:10" x14ac:dyDescent="0.25">
      <c r="B10" s="50"/>
      <c r="C10" s="21">
        <v>0.05</v>
      </c>
      <c r="D10" s="13">
        <f>D9*0.05</f>
        <v>6.3557300000000003</v>
      </c>
      <c r="E10" s="6">
        <v>5.3999999999999999E-2</v>
      </c>
      <c r="F10" s="6">
        <v>5.1400000000000001E-2</v>
      </c>
      <c r="G10" s="7">
        <f t="shared" si="1"/>
        <v>3.5133333333333333E-4</v>
      </c>
      <c r="H10" s="8">
        <f t="shared" si="0"/>
        <v>1.1640531135531136</v>
      </c>
      <c r="I10" s="47"/>
    </row>
    <row r="11" spans="1:10" ht="16.5" thickBot="1" x14ac:dyDescent="0.3">
      <c r="B11" s="51"/>
      <c r="C11" s="22">
        <v>0.3</v>
      </c>
      <c r="D11" s="14">
        <f>D9*0.3</f>
        <v>38.13438</v>
      </c>
      <c r="E11" s="9">
        <v>0.15959999999999999</v>
      </c>
      <c r="F11" s="9">
        <v>0.15379999999999999</v>
      </c>
      <c r="G11" s="10">
        <f t="shared" si="1"/>
        <v>1.0446666666666666E-3</v>
      </c>
      <c r="H11" s="11">
        <f t="shared" si="0"/>
        <v>6.9843186813186815</v>
      </c>
      <c r="I11" s="48"/>
    </row>
    <row r="12" spans="1:10" x14ac:dyDescent="0.25">
      <c r="B12" s="49" t="s">
        <v>10</v>
      </c>
      <c r="C12" s="20" t="s">
        <v>1</v>
      </c>
      <c r="D12" s="44">
        <v>126.9615</v>
      </c>
      <c r="E12" s="3" t="s">
        <v>13</v>
      </c>
      <c r="F12" s="3" t="s">
        <v>13</v>
      </c>
      <c r="G12" s="4" t="s">
        <v>13</v>
      </c>
      <c r="H12" s="5">
        <f t="shared" si="0"/>
        <v>23.253021978021977</v>
      </c>
      <c r="I12" s="46">
        <f>(H14-H13)/(G14-G13)</f>
        <v>8344.3858772806161</v>
      </c>
    </row>
    <row r="13" spans="1:10" x14ac:dyDescent="0.25">
      <c r="B13" s="50"/>
      <c r="C13" s="21">
        <v>0.05</v>
      </c>
      <c r="D13" s="13">
        <f>D12*0.05</f>
        <v>6.3480750000000006</v>
      </c>
      <c r="E13" s="6">
        <v>5.04E-2</v>
      </c>
      <c r="F13" s="6">
        <v>5.5599999999999997E-2</v>
      </c>
      <c r="G13" s="7">
        <f t="shared" si="1"/>
        <v>3.5333333333333332E-4</v>
      </c>
      <c r="H13" s="8">
        <f t="shared" si="0"/>
        <v>1.162651098901099</v>
      </c>
      <c r="I13" s="47"/>
    </row>
    <row r="14" spans="1:10" ht="16.5" thickBot="1" x14ac:dyDescent="0.3">
      <c r="B14" s="51"/>
      <c r="C14" s="22">
        <v>0.3</v>
      </c>
      <c r="D14" s="14">
        <f>D12*0.3</f>
        <v>38.088450000000002</v>
      </c>
      <c r="E14" s="9">
        <v>0.1552</v>
      </c>
      <c r="F14" s="9">
        <v>0.1598</v>
      </c>
      <c r="G14" s="10">
        <f t="shared" si="1"/>
        <v>1.0499999999999999E-3</v>
      </c>
      <c r="H14" s="11">
        <f t="shared" si="0"/>
        <v>6.9759065934065942</v>
      </c>
      <c r="I14" s="48"/>
    </row>
    <row r="15" spans="1:10" x14ac:dyDescent="0.25">
      <c r="B15" s="49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6" t="e">
        <f>(H17-H16)/(G17-G16)</f>
        <v>#DIV/0!</v>
      </c>
    </row>
    <row r="16" spans="1:10" x14ac:dyDescent="0.25">
      <c r="B16" s="50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7"/>
    </row>
    <row r="17" spans="1:12" ht="16.5" thickBot="1" x14ac:dyDescent="0.3">
      <c r="B17" s="51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8"/>
    </row>
    <row r="18" spans="1:12" x14ac:dyDescent="0.25">
      <c r="B18" s="49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6" t="e">
        <f>(H20-H19)/(G20-G19)</f>
        <v>#DIV/0!</v>
      </c>
    </row>
    <row r="19" spans="1:12" x14ac:dyDescent="0.25">
      <c r="B19" s="50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7"/>
    </row>
    <row r="20" spans="1:12" ht="16.5" thickBot="1" x14ac:dyDescent="0.3">
      <c r="B20" s="51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8"/>
    </row>
    <row r="21" spans="1:12" x14ac:dyDescent="0.25">
      <c r="B21" s="49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6" t="e">
        <f>(H23-H22)/(G23-G22)</f>
        <v>#DIV/0!</v>
      </c>
    </row>
    <row r="22" spans="1:12" x14ac:dyDescent="0.25">
      <c r="B22" s="50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7"/>
    </row>
    <row r="23" spans="1:12" ht="16.5" thickBot="1" x14ac:dyDescent="0.3">
      <c r="B23" s="51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8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23.245018315018314</v>
      </c>
      <c r="I25" s="37"/>
      <c r="J25" s="26" t="s">
        <v>6</v>
      </c>
      <c r="K25" s="27">
        <f>AVERAGE(I6,I9,I12)</f>
        <v>8446.815681073107</v>
      </c>
      <c r="L25" s="38"/>
    </row>
  </sheetData>
  <sortState xmlns:xlrd2="http://schemas.microsoft.com/office/spreadsheetml/2017/richdata2" ref="C25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B27BF-B4F1-4CC1-A069-10CA000FD393}">
  <dimension ref="A1:L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3.710937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44152</v>
      </c>
    </row>
    <row r="2" spans="1:10" x14ac:dyDescent="0.25">
      <c r="A2" s="2" t="s">
        <v>15</v>
      </c>
      <c r="B2" s="30">
        <v>0.71</v>
      </c>
    </row>
    <row r="3" spans="1:10" ht="18.75" x14ac:dyDescent="0.25">
      <c r="A3" s="2" t="s">
        <v>22</v>
      </c>
      <c r="B3" s="31" t="s">
        <v>28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9" t="s">
        <v>8</v>
      </c>
      <c r="C6" s="20" t="s">
        <v>1</v>
      </c>
      <c r="D6" s="44">
        <v>116.1118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21.265897435897436</v>
      </c>
      <c r="I6" s="46">
        <f>(H8-H7)/(G8-G7)</f>
        <v>6488.7807473242774</v>
      </c>
      <c r="J6" s="15"/>
    </row>
    <row r="7" spans="1:10" x14ac:dyDescent="0.25">
      <c r="B7" s="50"/>
      <c r="C7" s="21">
        <v>0.05</v>
      </c>
      <c r="D7" s="13">
        <f>D6*0.05</f>
        <v>5.8055900000000005</v>
      </c>
      <c r="E7" s="6">
        <v>6.6600000000000006E-2</v>
      </c>
      <c r="F7" s="6">
        <v>6.4399999999999999E-2</v>
      </c>
      <c r="G7" s="7">
        <f t="shared" ref="G7:G23" si="1">(E7+F7)/(2*150)</f>
        <v>4.3666666666666669E-4</v>
      </c>
      <c r="H7" s="8">
        <f t="shared" si="0"/>
        <v>1.063294871794872</v>
      </c>
      <c r="I7" s="47"/>
    </row>
    <row r="8" spans="1:10" ht="16.5" thickBot="1" x14ac:dyDescent="0.3">
      <c r="B8" s="51"/>
      <c r="C8" s="22">
        <v>0.3</v>
      </c>
      <c r="D8" s="14">
        <f>D6*0.3</f>
        <v>34.833539999999999</v>
      </c>
      <c r="E8" s="9">
        <v>0.19059999999999999</v>
      </c>
      <c r="F8" s="9">
        <v>0.1862</v>
      </c>
      <c r="G8" s="10">
        <f t="shared" si="1"/>
        <v>1.2560000000000002E-3</v>
      </c>
      <c r="H8" s="11">
        <f t="shared" si="0"/>
        <v>6.3797692307692309</v>
      </c>
      <c r="I8" s="48"/>
    </row>
    <row r="9" spans="1:10" x14ac:dyDescent="0.25">
      <c r="B9" s="49" t="s">
        <v>9</v>
      </c>
      <c r="C9" s="20" t="s">
        <v>1</v>
      </c>
      <c r="D9" s="44">
        <v>116.0299</v>
      </c>
      <c r="E9" s="3" t="s">
        <v>13</v>
      </c>
      <c r="F9" s="3" t="s">
        <v>13</v>
      </c>
      <c r="G9" s="4" t="s">
        <v>13</v>
      </c>
      <c r="H9" s="5">
        <f t="shared" si="0"/>
        <v>21.250897435897436</v>
      </c>
      <c r="I9" s="46">
        <f>(H11-H10)/(G11-G10)</f>
        <v>6327.1826426848256</v>
      </c>
    </row>
    <row r="10" spans="1:10" x14ac:dyDescent="0.25">
      <c r="B10" s="50"/>
      <c r="C10" s="21">
        <v>0.05</v>
      </c>
      <c r="D10" s="13">
        <f>D9*0.05</f>
        <v>5.8014950000000001</v>
      </c>
      <c r="E10" s="6">
        <v>6.4899999999999999E-2</v>
      </c>
      <c r="F10" s="6">
        <v>6.1600000000000002E-2</v>
      </c>
      <c r="G10" s="7">
        <f t="shared" si="1"/>
        <v>4.2166666666666665E-4</v>
      </c>
      <c r="H10" s="8">
        <f t="shared" si="0"/>
        <v>1.0625448717948718</v>
      </c>
      <c r="I10" s="47"/>
    </row>
    <row r="11" spans="1:10" ht="16.5" thickBot="1" x14ac:dyDescent="0.3">
      <c r="B11" s="51"/>
      <c r="C11" s="22">
        <v>0.3</v>
      </c>
      <c r="D11" s="14">
        <f>D9*0.3</f>
        <v>34.808969999999995</v>
      </c>
      <c r="E11" s="9">
        <v>0.19059999999999999</v>
      </c>
      <c r="F11" s="9">
        <v>0.18779999999999999</v>
      </c>
      <c r="G11" s="10">
        <f t="shared" si="1"/>
        <v>1.2613333333333333E-3</v>
      </c>
      <c r="H11" s="11">
        <f t="shared" si="0"/>
        <v>6.3752692307692298</v>
      </c>
      <c r="I11" s="48"/>
    </row>
    <row r="12" spans="1:10" x14ac:dyDescent="0.25">
      <c r="B12" s="49" t="s">
        <v>10</v>
      </c>
      <c r="C12" s="20" t="s">
        <v>1</v>
      </c>
      <c r="D12" s="44">
        <v>114.1598</v>
      </c>
      <c r="E12" s="3" t="s">
        <v>13</v>
      </c>
      <c r="F12" s="3" t="s">
        <v>13</v>
      </c>
      <c r="G12" s="4" t="s">
        <v>13</v>
      </c>
      <c r="H12" s="5">
        <f t="shared" si="0"/>
        <v>20.908388278388276</v>
      </c>
      <c r="I12" s="46">
        <f>(H14-H13)/(G14-G13)</f>
        <v>6333.3163201903099</v>
      </c>
    </row>
    <row r="13" spans="1:10" x14ac:dyDescent="0.25">
      <c r="B13" s="50"/>
      <c r="C13" s="21">
        <v>0.05</v>
      </c>
      <c r="D13" s="13">
        <f>D12*0.05</f>
        <v>5.7079900000000006</v>
      </c>
      <c r="E13" s="6">
        <v>6.5199999999999994E-2</v>
      </c>
      <c r="F13" s="6">
        <v>6.7799999999999999E-2</v>
      </c>
      <c r="G13" s="7">
        <f t="shared" si="1"/>
        <v>4.4333333333333334E-4</v>
      </c>
      <c r="H13" s="8">
        <f t="shared" si="0"/>
        <v>1.0454194139194142</v>
      </c>
      <c r="I13" s="47"/>
    </row>
    <row r="14" spans="1:10" ht="16.5" thickBot="1" x14ac:dyDescent="0.3">
      <c r="B14" s="51"/>
      <c r="C14" s="22">
        <v>0.3</v>
      </c>
      <c r="D14" s="14">
        <f>D12*0.3</f>
        <v>34.24794</v>
      </c>
      <c r="E14" s="9">
        <v>0.18820000000000001</v>
      </c>
      <c r="F14" s="9">
        <v>0.19239999999999999</v>
      </c>
      <c r="G14" s="10">
        <f t="shared" si="1"/>
        <v>1.2686666666666666E-3</v>
      </c>
      <c r="H14" s="11">
        <f t="shared" si="0"/>
        <v>6.2725164835164833</v>
      </c>
      <c r="I14" s="48"/>
    </row>
    <row r="15" spans="1:10" x14ac:dyDescent="0.25">
      <c r="B15" s="49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6" t="e">
        <f>(H17-H16)/(G17-G16)</f>
        <v>#DIV/0!</v>
      </c>
    </row>
    <row r="16" spans="1:10" x14ac:dyDescent="0.25">
      <c r="B16" s="50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7"/>
    </row>
    <row r="17" spans="1:12" ht="16.5" thickBot="1" x14ac:dyDescent="0.3">
      <c r="B17" s="51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8"/>
    </row>
    <row r="18" spans="1:12" x14ac:dyDescent="0.25">
      <c r="B18" s="49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6" t="e">
        <f>(H20-H19)/(G20-G19)</f>
        <v>#DIV/0!</v>
      </c>
    </row>
    <row r="19" spans="1:12" x14ac:dyDescent="0.25">
      <c r="B19" s="50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7"/>
    </row>
    <row r="20" spans="1:12" ht="16.5" thickBot="1" x14ac:dyDescent="0.3">
      <c r="B20" s="51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8"/>
    </row>
    <row r="21" spans="1:12" x14ac:dyDescent="0.25">
      <c r="B21" s="49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6" t="e">
        <f>(H23-H22)/(G23-G22)</f>
        <v>#DIV/0!</v>
      </c>
    </row>
    <row r="22" spans="1:12" x14ac:dyDescent="0.25">
      <c r="B22" s="50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7"/>
    </row>
    <row r="23" spans="1:12" ht="16.5" thickBot="1" x14ac:dyDescent="0.3">
      <c r="B23" s="51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8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21.141727716727715</v>
      </c>
      <c r="I25" s="37"/>
      <c r="J25" s="26" t="s">
        <v>6</v>
      </c>
      <c r="K25" s="27">
        <f>AVERAGE(I6,I9,I12)</f>
        <v>6383.0932367331379</v>
      </c>
      <c r="L25" s="38"/>
    </row>
  </sheetData>
  <sortState xmlns:xlrd2="http://schemas.microsoft.com/office/spreadsheetml/2017/richdata2" ref="C25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838C3-75FD-4B2F-AC58-3DDD692CE063}">
  <dimension ref="A1:L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44153</v>
      </c>
    </row>
    <row r="2" spans="1:10" x14ac:dyDescent="0.25">
      <c r="A2" s="2" t="s">
        <v>15</v>
      </c>
      <c r="B2" s="30">
        <v>0.66</v>
      </c>
    </row>
    <row r="3" spans="1:10" ht="18.75" x14ac:dyDescent="0.25">
      <c r="A3" s="2" t="s">
        <v>22</v>
      </c>
      <c r="B3" s="31" t="s">
        <v>29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9" t="s">
        <v>8</v>
      </c>
      <c r="C6" s="20" t="s">
        <v>1</v>
      </c>
      <c r="D6" s="12">
        <v>93.49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17.122710622710624</v>
      </c>
      <c r="I6" s="46">
        <f>(H8-H7)/(G8-G7)</f>
        <v>3441.0592087440959</v>
      </c>
      <c r="J6" s="15"/>
    </row>
    <row r="7" spans="1:10" x14ac:dyDescent="0.25">
      <c r="B7" s="50"/>
      <c r="C7" s="21">
        <v>0.05</v>
      </c>
      <c r="D7" s="13">
        <f>D6*0.05</f>
        <v>4.6745000000000001</v>
      </c>
      <c r="E7" s="6">
        <v>5.3600000000000002E-2</v>
      </c>
      <c r="F7" s="6">
        <v>5.04E-2</v>
      </c>
      <c r="G7" s="7">
        <f t="shared" ref="G7:G23" si="1">(E7+F7)/(2*150)</f>
        <v>3.4666666666666667E-4</v>
      </c>
      <c r="H7" s="8">
        <f t="shared" si="0"/>
        <v>0.85613553113553109</v>
      </c>
      <c r="I7" s="47"/>
    </row>
    <row r="8" spans="1:10" ht="16.5" thickBot="1" x14ac:dyDescent="0.3">
      <c r="B8" s="51"/>
      <c r="C8" s="22">
        <v>0.3</v>
      </c>
      <c r="D8" s="14">
        <f>D6*0.3</f>
        <v>28.046999999999997</v>
      </c>
      <c r="E8" s="9">
        <v>0.24340000000000001</v>
      </c>
      <c r="F8" s="9">
        <v>0.23380000000000001</v>
      </c>
      <c r="G8" s="10">
        <f t="shared" si="1"/>
        <v>1.5906666666666667E-3</v>
      </c>
      <c r="H8" s="11">
        <f t="shared" si="0"/>
        <v>5.1368131868131863</v>
      </c>
      <c r="I8" s="48"/>
    </row>
    <row r="9" spans="1:10" x14ac:dyDescent="0.25">
      <c r="B9" s="49" t="s">
        <v>9</v>
      </c>
      <c r="C9" s="20" t="s">
        <v>1</v>
      </c>
      <c r="D9" s="12">
        <v>93.03</v>
      </c>
      <c r="E9" s="3" t="s">
        <v>13</v>
      </c>
      <c r="F9" s="3" t="s">
        <v>13</v>
      </c>
      <c r="G9" s="4" t="s">
        <v>13</v>
      </c>
      <c r="H9" s="5">
        <f t="shared" si="0"/>
        <v>17.03846153846154</v>
      </c>
      <c r="I9" s="46">
        <f>(H11-H10)/(G11-G10)</f>
        <v>3331.2946177909685</v>
      </c>
    </row>
    <row r="10" spans="1:10" x14ac:dyDescent="0.25">
      <c r="B10" s="50"/>
      <c r="C10" s="21">
        <v>0.05</v>
      </c>
      <c r="D10" s="13">
        <f>D9*0.05</f>
        <v>4.6515000000000004</v>
      </c>
      <c r="E10" s="6">
        <v>5.1200000000000002E-2</v>
      </c>
      <c r="F10" s="6">
        <v>5.96E-2</v>
      </c>
      <c r="G10" s="7">
        <f t="shared" si="1"/>
        <v>3.6933333333333338E-4</v>
      </c>
      <c r="H10" s="8">
        <f t="shared" si="0"/>
        <v>0.85192307692307701</v>
      </c>
      <c r="I10" s="47"/>
    </row>
    <row r="11" spans="1:10" ht="16.5" thickBot="1" x14ac:dyDescent="0.3">
      <c r="B11" s="51"/>
      <c r="C11" s="22">
        <v>0.3</v>
      </c>
      <c r="D11" s="14">
        <f>D9*0.3</f>
        <v>27.908999999999999</v>
      </c>
      <c r="E11" s="9">
        <v>0.2422</v>
      </c>
      <c r="F11" s="9">
        <v>0.25219999999999998</v>
      </c>
      <c r="G11" s="10">
        <f t="shared" si="1"/>
        <v>1.6479999999999999E-3</v>
      </c>
      <c r="H11" s="11">
        <f t="shared" si="0"/>
        <v>5.111538461538462</v>
      </c>
      <c r="I11" s="48"/>
    </row>
    <row r="12" spans="1:10" x14ac:dyDescent="0.25">
      <c r="B12" s="49" t="s">
        <v>10</v>
      </c>
      <c r="C12" s="20" t="s">
        <v>1</v>
      </c>
      <c r="D12" s="12">
        <v>94.15</v>
      </c>
      <c r="E12" s="3" t="s">
        <v>13</v>
      </c>
      <c r="F12" s="3" t="s">
        <v>13</v>
      </c>
      <c r="G12" s="4" t="s">
        <v>13</v>
      </c>
      <c r="H12" s="5">
        <f t="shared" si="0"/>
        <v>17.243589743589745</v>
      </c>
      <c r="I12" s="46">
        <f>(H14-H13)/(G14-G13)</f>
        <v>3791.2442271612067</v>
      </c>
    </row>
    <row r="13" spans="1:10" x14ac:dyDescent="0.25">
      <c r="B13" s="50"/>
      <c r="C13" s="21">
        <v>0.05</v>
      </c>
      <c r="D13" s="13">
        <f>D12*0.05</f>
        <v>4.7075000000000005</v>
      </c>
      <c r="E13" s="6">
        <v>5.74E-2</v>
      </c>
      <c r="F13" s="6">
        <v>5.7599999999999998E-2</v>
      </c>
      <c r="G13" s="7">
        <f t="shared" si="1"/>
        <v>3.8333333333333329E-4</v>
      </c>
      <c r="H13" s="8">
        <f t="shared" si="0"/>
        <v>0.86217948717948734</v>
      </c>
      <c r="I13" s="47"/>
    </row>
    <row r="14" spans="1:10" ht="16.5" thickBot="1" x14ac:dyDescent="0.3">
      <c r="B14" s="51"/>
      <c r="C14" s="22">
        <v>0.3</v>
      </c>
      <c r="D14" s="14">
        <f>D12*0.3</f>
        <v>28.245000000000001</v>
      </c>
      <c r="E14" s="9">
        <v>0.2276</v>
      </c>
      <c r="F14" s="9">
        <v>0.22852</v>
      </c>
      <c r="G14" s="10">
        <f t="shared" si="1"/>
        <v>1.5203999999999999E-3</v>
      </c>
      <c r="H14" s="11">
        <f t="shared" si="0"/>
        <v>5.1730769230769234</v>
      </c>
      <c r="I14" s="48"/>
    </row>
    <row r="15" spans="1:10" x14ac:dyDescent="0.25">
      <c r="B15" s="49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6" t="e">
        <f>(H17-H16)/(G17-G16)</f>
        <v>#DIV/0!</v>
      </c>
    </row>
    <row r="16" spans="1:10" x14ac:dyDescent="0.25">
      <c r="B16" s="50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7"/>
    </row>
    <row r="17" spans="1:12" ht="16.5" thickBot="1" x14ac:dyDescent="0.3">
      <c r="B17" s="51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8"/>
    </row>
    <row r="18" spans="1:12" x14ac:dyDescent="0.25">
      <c r="B18" s="49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6" t="e">
        <f>(H20-H19)/(G20-G19)</f>
        <v>#DIV/0!</v>
      </c>
    </row>
    <row r="19" spans="1:12" x14ac:dyDescent="0.25">
      <c r="B19" s="50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7"/>
    </row>
    <row r="20" spans="1:12" ht="16.5" thickBot="1" x14ac:dyDescent="0.3">
      <c r="B20" s="51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8"/>
    </row>
    <row r="21" spans="1:12" x14ac:dyDescent="0.25">
      <c r="B21" s="49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6" t="e">
        <f>(H23-H22)/(G23-G22)</f>
        <v>#DIV/0!</v>
      </c>
    </row>
    <row r="22" spans="1:12" x14ac:dyDescent="0.25">
      <c r="B22" s="50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7"/>
    </row>
    <row r="23" spans="1:12" ht="16.5" thickBot="1" x14ac:dyDescent="0.3">
      <c r="B23" s="51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8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17.134920634920636</v>
      </c>
      <c r="I25" s="37"/>
      <c r="J25" s="26" t="s">
        <v>6</v>
      </c>
      <c r="K25" s="27">
        <f>AVERAGE(I6,I9,I12)</f>
        <v>3521.1993512320901</v>
      </c>
      <c r="L25" s="38"/>
    </row>
  </sheetData>
  <sortState xmlns:xlrd2="http://schemas.microsoft.com/office/spreadsheetml/2017/richdata2" ref="C25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2DB18-F7E8-415D-AAF9-536A743BF9B0}">
  <dimension ref="A1:L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44154</v>
      </c>
    </row>
    <row r="2" spans="1:10" x14ac:dyDescent="0.25">
      <c r="A2" s="2" t="s">
        <v>15</v>
      </c>
      <c r="B2" s="30">
        <v>0.69</v>
      </c>
    </row>
    <row r="3" spans="1:10" ht="18.75" x14ac:dyDescent="0.25">
      <c r="A3" s="2" t="s">
        <v>22</v>
      </c>
      <c r="B3" s="31" t="s">
        <v>30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9" t="s">
        <v>8</v>
      </c>
      <c r="C6" s="20" t="s">
        <v>1</v>
      </c>
      <c r="D6" s="23">
        <v>59.813000000000002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10.954761904761906</v>
      </c>
      <c r="I6" s="46">
        <f>(H8-H7)/(G8-G7)</f>
        <v>1695.083851572401</v>
      </c>
      <c r="J6" s="15"/>
    </row>
    <row r="7" spans="1:10" x14ac:dyDescent="0.25">
      <c r="B7" s="50"/>
      <c r="C7" s="21">
        <v>0.05</v>
      </c>
      <c r="D7" s="13">
        <f>D6*0.05</f>
        <v>2.9906500000000005</v>
      </c>
      <c r="E7" s="6">
        <v>6.3799999999999996E-2</v>
      </c>
      <c r="F7" s="6">
        <v>6.8199999999999997E-2</v>
      </c>
      <c r="G7" s="7">
        <f t="shared" ref="G7:G23" si="1">(E7+F7)/(2*150)</f>
        <v>4.4000000000000002E-4</v>
      </c>
      <c r="H7" s="8">
        <f t="shared" si="0"/>
        <v>0.54773809523809536</v>
      </c>
      <c r="I7" s="47"/>
    </row>
    <row r="8" spans="1:10" ht="16.5" thickBot="1" x14ac:dyDescent="0.3">
      <c r="B8" s="51"/>
      <c r="C8" s="22">
        <v>0.3</v>
      </c>
      <c r="D8" s="14">
        <f>D6*0.3</f>
        <v>17.943899999999999</v>
      </c>
      <c r="E8" s="9">
        <v>0.30790000000000001</v>
      </c>
      <c r="F8" s="9">
        <v>0.30880000000000002</v>
      </c>
      <c r="G8" s="10">
        <f t="shared" si="1"/>
        <v>2.0556666666666666E-3</v>
      </c>
      <c r="H8" s="11">
        <f t="shared" si="0"/>
        <v>3.286428571428571</v>
      </c>
      <c r="I8" s="48"/>
    </row>
    <row r="9" spans="1:10" x14ac:dyDescent="0.25">
      <c r="B9" s="49" t="s">
        <v>9</v>
      </c>
      <c r="C9" s="20" t="s">
        <v>1</v>
      </c>
      <c r="D9" s="23">
        <v>59.28</v>
      </c>
      <c r="E9" s="3" t="s">
        <v>13</v>
      </c>
      <c r="F9" s="3" t="s">
        <v>13</v>
      </c>
      <c r="G9" s="4" t="s">
        <v>13</v>
      </c>
      <c r="H9" s="5">
        <f t="shared" si="0"/>
        <v>10.857142857142858</v>
      </c>
      <c r="I9" s="46">
        <f>(H11-H10)/(G11-G10)</f>
        <v>1639.7215350094925</v>
      </c>
    </row>
    <row r="10" spans="1:10" x14ac:dyDescent="0.25">
      <c r="B10" s="50"/>
      <c r="C10" s="21">
        <v>0.05</v>
      </c>
      <c r="D10" s="13">
        <f>D9*0.05</f>
        <v>2.9640000000000004</v>
      </c>
      <c r="E10" s="6">
        <v>6.4799999999999996E-2</v>
      </c>
      <c r="F10" s="6">
        <v>6.1199999999999997E-2</v>
      </c>
      <c r="G10" s="7">
        <f t="shared" si="1"/>
        <v>4.2000000000000002E-4</v>
      </c>
      <c r="H10" s="8">
        <f t="shared" si="0"/>
        <v>0.54285714285714293</v>
      </c>
      <c r="I10" s="47"/>
    </row>
    <row r="11" spans="1:10" ht="16.5" thickBot="1" x14ac:dyDescent="0.3">
      <c r="B11" s="51"/>
      <c r="C11" s="22">
        <v>0.3</v>
      </c>
      <c r="D11" s="14">
        <f>D9*0.3</f>
        <v>17.783999999999999</v>
      </c>
      <c r="E11" s="9">
        <v>0.31519999999999998</v>
      </c>
      <c r="F11" s="9">
        <v>0.30740000000000001</v>
      </c>
      <c r="G11" s="10">
        <f t="shared" si="1"/>
        <v>2.0753333333333335E-3</v>
      </c>
      <c r="H11" s="11">
        <f t="shared" si="0"/>
        <v>3.2571428571428567</v>
      </c>
      <c r="I11" s="48"/>
    </row>
    <row r="12" spans="1:10" x14ac:dyDescent="0.25">
      <c r="B12" s="49" t="s">
        <v>10</v>
      </c>
      <c r="C12" s="20" t="s">
        <v>1</v>
      </c>
      <c r="D12" s="12">
        <v>59.13</v>
      </c>
      <c r="E12" s="3" t="s">
        <v>13</v>
      </c>
      <c r="F12" s="3" t="s">
        <v>13</v>
      </c>
      <c r="G12" s="4" t="s">
        <v>13</v>
      </c>
      <c r="H12" s="5">
        <f t="shared" si="0"/>
        <v>10.82967032967033</v>
      </c>
      <c r="I12" s="46">
        <f>(H14-H13)/(G14-G13)</f>
        <v>1607.4119824367199</v>
      </c>
    </row>
    <row r="13" spans="1:10" x14ac:dyDescent="0.25">
      <c r="B13" s="50"/>
      <c r="C13" s="21">
        <v>0.05</v>
      </c>
      <c r="D13" s="13">
        <f>D12*0.05</f>
        <v>2.9565000000000001</v>
      </c>
      <c r="E13" s="6">
        <v>6.6000000000000003E-2</v>
      </c>
      <c r="F13" s="6">
        <v>6.8199999999999997E-2</v>
      </c>
      <c r="G13" s="7">
        <f t="shared" si="1"/>
        <v>4.4733333333333327E-4</v>
      </c>
      <c r="H13" s="8">
        <f t="shared" si="0"/>
        <v>0.54148351648351656</v>
      </c>
      <c r="I13" s="47"/>
    </row>
    <row r="14" spans="1:10" ht="16.5" thickBot="1" x14ac:dyDescent="0.3">
      <c r="B14" s="51"/>
      <c r="C14" s="22">
        <v>0.3</v>
      </c>
      <c r="D14" s="14">
        <f>D12*0.3</f>
        <v>17.739000000000001</v>
      </c>
      <c r="E14" s="9">
        <v>0.31640000000000001</v>
      </c>
      <c r="F14" s="9">
        <v>0.3231</v>
      </c>
      <c r="G14" s="10">
        <f t="shared" si="1"/>
        <v>2.1316666666666667E-3</v>
      </c>
      <c r="H14" s="11">
        <f t="shared" si="0"/>
        <v>3.2489010989010989</v>
      </c>
      <c r="I14" s="48"/>
    </row>
    <row r="15" spans="1:10" x14ac:dyDescent="0.25">
      <c r="B15" s="49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6" t="e">
        <f>(H17-H16)/(G17-G16)</f>
        <v>#DIV/0!</v>
      </c>
    </row>
    <row r="16" spans="1:10" x14ac:dyDescent="0.25">
      <c r="B16" s="50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7"/>
    </row>
    <row r="17" spans="1:12" ht="16.5" thickBot="1" x14ac:dyDescent="0.3">
      <c r="B17" s="51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8"/>
    </row>
    <row r="18" spans="1:12" x14ac:dyDescent="0.25">
      <c r="B18" s="49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6" t="e">
        <f>(H20-H19)/(G20-G19)</f>
        <v>#DIV/0!</v>
      </c>
    </row>
    <row r="19" spans="1:12" x14ac:dyDescent="0.25">
      <c r="B19" s="50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7"/>
    </row>
    <row r="20" spans="1:12" ht="16.5" thickBot="1" x14ac:dyDescent="0.3">
      <c r="B20" s="51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8"/>
    </row>
    <row r="21" spans="1:12" x14ac:dyDescent="0.25">
      <c r="B21" s="49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6" t="e">
        <f>(H23-H22)/(G23-G22)</f>
        <v>#DIV/0!</v>
      </c>
    </row>
    <row r="22" spans="1:12" x14ac:dyDescent="0.25">
      <c r="B22" s="50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7"/>
    </row>
    <row r="23" spans="1:12" ht="16.5" thickBot="1" x14ac:dyDescent="0.3">
      <c r="B23" s="51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8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10.88052503052503</v>
      </c>
      <c r="I25" s="37"/>
      <c r="J25" s="26" t="s">
        <v>6</v>
      </c>
      <c r="K25" s="27">
        <f>AVERAGE(I6,I9,I12)</f>
        <v>1647.4057896728712</v>
      </c>
      <c r="L25" s="38"/>
    </row>
  </sheetData>
  <sortState xmlns:xlrd2="http://schemas.microsoft.com/office/spreadsheetml/2017/richdata2" ref="C25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Resumo</vt:lpstr>
      <vt:lpstr>Ambiente</vt:lpstr>
      <vt:lpstr>100C</vt:lpstr>
      <vt:lpstr>200C</vt:lpstr>
      <vt:lpstr>300C</vt:lpstr>
      <vt:lpstr>400C</vt:lpstr>
      <vt:lpstr>500C</vt:lpstr>
      <vt:lpstr>600C</vt:lpstr>
      <vt:lpstr>700C</vt:lpstr>
      <vt:lpstr>800C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Wallison Medeiros</dc:creator>
  <cp:lastModifiedBy>Wallison Medeiros</cp:lastModifiedBy>
  <dcterms:created xsi:type="dcterms:W3CDTF">2019-10-31T12:11:16Z</dcterms:created>
  <dcterms:modified xsi:type="dcterms:W3CDTF">2023-04-09T02:43:40Z</dcterms:modified>
</cp:coreProperties>
</file>